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165" windowWidth="19020" windowHeight="12600" tabRatio="758" activeTab="6"/>
  </bookViews>
  <sheets>
    <sheet name="Томск " sheetId="1" r:id="rId1"/>
    <sheet name="Кемерово" sheetId="2" r:id="rId2"/>
    <sheet name="Новосибирск (ГГТ)" sheetId="3" r:id="rId3"/>
    <sheet name="Новосибирск (СГС)" sheetId="4" r:id="rId4"/>
    <sheet name="Новосибирск (ГТК)" sheetId="5" r:id="rId5"/>
    <sheet name="ФРА" sheetId="6" r:id="rId6"/>
    <sheet name="Иркутск" sheetId="7" r:id="rId7"/>
    <sheet name="проверка" sheetId="8" state="hidden" r:id="rId8"/>
  </sheets>
  <externalReferences>
    <externalReference r:id="rId11"/>
  </externalReferences>
  <definedNames>
    <definedName name="TABLE" localSheetId="6">'Иркутск'!#REF!</definedName>
    <definedName name="TABLE" localSheetId="1">'Кемерово'!#REF!</definedName>
    <definedName name="TABLE" localSheetId="2">'Новосибирск (ГГТ)'!#REF!</definedName>
    <definedName name="TABLE" localSheetId="4">'Новосибирск (ГТК)'!#REF!</definedName>
    <definedName name="TABLE" localSheetId="3">'Новосибирск (СГС)'!#REF!</definedName>
    <definedName name="TABLE" localSheetId="7">'проверка'!#REF!</definedName>
    <definedName name="TABLE" localSheetId="0">'Томск '!#REF!</definedName>
    <definedName name="TABLE" localSheetId="5">'ФРА'!#REF!</definedName>
    <definedName name="TABLE_2" localSheetId="6">'Иркутск'!#REF!</definedName>
    <definedName name="TABLE_2" localSheetId="1">'Кемерово'!#REF!</definedName>
    <definedName name="TABLE_2" localSheetId="2">'Новосибирск (ГГТ)'!#REF!</definedName>
    <definedName name="TABLE_2" localSheetId="4">'Новосибирск (ГТК)'!#REF!</definedName>
    <definedName name="TABLE_2" localSheetId="3">'Новосибирск (СГС)'!#REF!</definedName>
    <definedName name="TABLE_2" localSheetId="7">'проверка'!#REF!</definedName>
    <definedName name="TABLE_2" localSheetId="0">'Томск '!#REF!</definedName>
    <definedName name="TABLE_2" localSheetId="5">'ФРА'!#REF!</definedName>
    <definedName name="_xlnm.Print_Area" localSheetId="6">'Иркутск'!$A$1:$FE$24</definedName>
    <definedName name="_xlnm.Print_Area" localSheetId="1">'Кемерово'!$A$1:$FE$38</definedName>
    <definedName name="_xlnm.Print_Area" localSheetId="2">'Новосибирск (ГГТ)'!$A$1:$FE$37</definedName>
    <definedName name="_xlnm.Print_Area" localSheetId="4">'Новосибирск (ГТК)'!$A$1:$FE$25</definedName>
    <definedName name="_xlnm.Print_Area" localSheetId="3">'Новосибирск (СГС)'!$A$1:$FE$25</definedName>
    <definedName name="_xlnm.Print_Area" localSheetId="7">'проверка'!$A$1:$FE$20</definedName>
    <definedName name="_xlnm.Print_Area" localSheetId="0">'Томск '!$A$1:$FE$38</definedName>
    <definedName name="_xlnm.Print_Area" localSheetId="5">'ФРА'!$A$1:$FE$26</definedName>
  </definedNames>
  <calcPr fullCalcOnLoad="1"/>
</workbook>
</file>

<file path=xl/sharedStrings.xml><?xml version="1.0" encoding="utf-8"?>
<sst xmlns="http://schemas.openxmlformats.org/spreadsheetml/2006/main" count="803" uniqueCount="151">
  <si>
    <t>1</t>
  </si>
  <si>
    <t>2</t>
  </si>
  <si>
    <t>3</t>
  </si>
  <si>
    <t>4</t>
  </si>
  <si>
    <t>5</t>
  </si>
  <si>
    <t>6</t>
  </si>
  <si>
    <t>(наименование субъекта естественной монополии)</t>
  </si>
  <si>
    <t>Форма 2</t>
  </si>
  <si>
    <t>7</t>
  </si>
  <si>
    <t>№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</si>
  <si>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</si>
  <si>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</si>
  <si>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</si>
  <si>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</si>
  <si>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инвестиций, тыс. руб. (без НДС)</t>
  </si>
  <si>
    <t>совокупно по объекту</t>
  </si>
  <si>
    <t>в отчетном периоде</t>
  </si>
  <si>
    <t>источник финансиро-вания</t>
  </si>
  <si>
    <t>Основные проектные характеристики объектов капитального строительства</t>
  </si>
  <si>
    <t>протяженность линейной части газопроводов, км</t>
  </si>
  <si>
    <t>диаметр (диапазон диаметров) газопроводов, мм</t>
  </si>
  <si>
    <t>количество газорегуляторных пунктов, единиц</t>
  </si>
  <si>
    <t>8</t>
  </si>
  <si>
    <t>9</t>
  </si>
  <si>
    <t>10</t>
  </si>
  <si>
    <t xml:space="preserve">Информация об инвестиционных программах </t>
  </si>
  <si>
    <t xml:space="preserve"> год в сфере транспортировки газа по газораспределительным сетям</t>
  </si>
  <si>
    <t>Общая сумма инвестиций</t>
  </si>
  <si>
    <t>Сведения о строительстве, реконструкции объектов капитального строительства</t>
  </si>
  <si>
    <t>2.1</t>
  </si>
  <si>
    <t>Объекты капитального строительства (основные стройки):</t>
  </si>
  <si>
    <t>3.1</t>
  </si>
  <si>
    <t>Новые объекты:</t>
  </si>
  <si>
    <t>4.1</t>
  </si>
  <si>
    <t>Реконструируемые (модернизируемые) объекты:</t>
  </si>
  <si>
    <t>5.1</t>
  </si>
  <si>
    <t>Сведения о приобретении оборудования, не входящего в сметы строек</t>
  </si>
  <si>
    <t>6.1</t>
  </si>
  <si>
    <t>Сведения о долгосрочных финансовых вложениях</t>
  </si>
  <si>
    <t>Сведения о приобретении внеоборотных активов</t>
  </si>
  <si>
    <t>8.1</t>
  </si>
  <si>
    <t>ООО "Газпром газораспределение Томск"</t>
  </si>
  <si>
    <t>по Томской области</t>
  </si>
  <si>
    <t>амортизация</t>
  </si>
  <si>
    <t>по Кемеровской области</t>
  </si>
  <si>
    <t>по Новосибирской области</t>
  </si>
  <si>
    <t>по Республике Алтай</t>
  </si>
  <si>
    <t>на 20</t>
  </si>
  <si>
    <t>Выставочный зал с офисными помещениями и гаражом по адресу: г.Томск, пр.Фрунзе, 170/1</t>
  </si>
  <si>
    <t>3.2</t>
  </si>
  <si>
    <t>4.2</t>
  </si>
  <si>
    <t>6.2</t>
  </si>
  <si>
    <t>6.3</t>
  </si>
  <si>
    <t>6.4</t>
  </si>
  <si>
    <t>6.5</t>
  </si>
  <si>
    <t>3.3</t>
  </si>
  <si>
    <t>3.4</t>
  </si>
  <si>
    <t>5.2</t>
  </si>
  <si>
    <t>6.6</t>
  </si>
  <si>
    <t>-</t>
  </si>
  <si>
    <t>01.10.2018</t>
  </si>
  <si>
    <t>зона ООО "Газпром газораспределение Томск"</t>
  </si>
  <si>
    <t>зона АО "Сибирьгазсервис"</t>
  </si>
  <si>
    <t>зона АО "ГазТрансКом"</t>
  </si>
  <si>
    <t>31.12.2023</t>
  </si>
  <si>
    <t>31.12.2022</t>
  </si>
  <si>
    <t>01.01.2020</t>
  </si>
  <si>
    <t>Реконструкция гаражных боксов, расположенных по адресу:  Кемеровская область, ул. Красноармейская, д. 64, литер Б, Б1 (Нежилое помещение 398,6 кв.м. КО, г.Кемерово, Заводский р-н, ул.Красноармейская, дом №64, литер Б,Б1., инвентарный номер В0002165)</t>
  </si>
  <si>
    <t>6.7</t>
  </si>
  <si>
    <t>ПЭ 63х5,8,                                     сталь 57х3,5</t>
  </si>
  <si>
    <t>по Иркутской области</t>
  </si>
  <si>
    <t>01.01.2021</t>
  </si>
  <si>
    <t>4.3</t>
  </si>
  <si>
    <t>30.09.2022</t>
  </si>
  <si>
    <t>3.5</t>
  </si>
  <si>
    <t>01.07.2019</t>
  </si>
  <si>
    <t>«Газопровод высокого давления от ГРС «Черное озеро» до ж.р. Садовая  г. Новокузнецка, Кемеровской области» (код объекта СН059)</t>
  </si>
  <si>
    <t>«Газораспределительные сети п. Новостройка Кемеровского района Кемеровской области» II очередь (код объекта СН061)</t>
  </si>
  <si>
    <t>01.05.2019</t>
  </si>
  <si>
    <t>Газопровод высокого давления в г. Бердске Новосибирской области</t>
  </si>
  <si>
    <t>01.10.2021</t>
  </si>
  <si>
    <t>Комплексная система информационной безопасности ООО «Газпром газораспределение Томск»</t>
  </si>
  <si>
    <t>30.09.2023</t>
  </si>
  <si>
    <t>Объекты, выполняемые по договорам о технологическом подключении (присоединении) в рамках Постановления Правительства РФ от 30.12.2013 №1314 с учетом объектов догазификации</t>
  </si>
  <si>
    <t>8.2</t>
  </si>
  <si>
    <t>22</t>
  </si>
  <si>
    <t>Оборудование для эксплуатации газового хозяйства</t>
  </si>
  <si>
    <t>Автотехника для эксплуатации</t>
  </si>
  <si>
    <t>Строительная автотехника</t>
  </si>
  <si>
    <t>Компьютеры</t>
  </si>
  <si>
    <t>Оргтехника</t>
  </si>
  <si>
    <t>Оборудование связи и передачи данных</t>
  </si>
  <si>
    <t>Система телеметрии ГРПШ Новосибирская область, Новосибирский район, д.п. Кудряшовский, ул. Береговая</t>
  </si>
  <si>
    <t>Система телеметрии ГРПШ Новосибирская область, Колыванский район, с. Соколово, ул. Советская</t>
  </si>
  <si>
    <t>01.07.2022</t>
  </si>
  <si>
    <t>01.01.2022</t>
  </si>
  <si>
    <t>Газопровод межпоселковый высокого давления от г. Болотное до с. Баратаевка Болотнинского района Новосибирской области (инв. № В0002460)</t>
  </si>
  <si>
    <t>Газопровод ВД до первого потребителя-центральной районной котельной р.ц.Убинское.Наружный газопровод (инв. № Н0000190)</t>
  </si>
  <si>
    <t>Автотехника для АДС</t>
  </si>
  <si>
    <t>Хозяйственное оборудование и инвентарь</t>
  </si>
  <si>
    <t>Метрологическое оборудование</t>
  </si>
  <si>
    <t>«Распределительный газопровод перспективной жилой застройки 9-го микрорайона ж.р. Лесная поляна г. Кемерово» (код объекта СН065)</t>
  </si>
  <si>
    <t>«Внутрипоселковый газопровод с. Ягуново, Кемеровского района Кемеровской области.»  II очередь второй этап (код объекта СН062)</t>
  </si>
  <si>
    <t>«Распределительный газопровод по ул. Лизы Чайкиной, г. Новокузнецка, Кемеровской области» (код объекта КВ 039)</t>
  </si>
  <si>
    <t>Система телеметрии ГРПШ Томская область, Каргасокский район, с. Вертикос, ул. Школьная</t>
  </si>
  <si>
    <t>Реконструкция объекта: «Газопровод межпоселковый к г. Колпашево Томской области, назначение: Транспортировка газа, Протяженность 49995,97 м., инв.№ 69:232:0000:00:17891, адрес объекта: Томская область, Колпашевский район, Межпоселковая территория» (инв. № В0001593)</t>
  </si>
  <si>
    <t>Сооружение, назначение: сооружения трубопроводного транспорта, протяженность 3 726 м, инв.№ 69:232:0032:00:10402, лит. А, адрес (местонахождение) объекта: Российская Федерация, Томская область, Колпашевский район, с. Чажемто, Ветеранов улица, 34, стр. 11 (инв. №В0001206)</t>
  </si>
  <si>
    <t>ПЭ 160*14,6,   ПЭ 110*10,      ПЭ 63*5,8
ПЭ 32*3</t>
  </si>
  <si>
    <t xml:space="preserve">сталь 108*4
ПЭ 110х10 </t>
  </si>
  <si>
    <t>Ду100-Ду250</t>
  </si>
  <si>
    <t>привлеченные средства / спецнадбавка в рамках Программы газификации</t>
  </si>
  <si>
    <t xml:space="preserve"> 2 = 3+4+5</t>
  </si>
  <si>
    <t>4.4</t>
  </si>
  <si>
    <t>Система пожарной сигнализации, оповещения и управления эвакуацией по адресу г. Томск, пр. Фрунзе, д.170А, подвал, 1 этаж, 2 этаж, 3 этаж, 4 этаж</t>
  </si>
  <si>
    <t>спецнадбавка в рамках Программы газификации Томской области на 2019 – 2022 годы, подлежащей финансированию за счет средств специальной надбавки к тарифу на услуги по транспортировке газа Общества с ограниченной ответственностью «Газпром газораспределение Томск»</t>
  </si>
  <si>
    <t>4.5</t>
  </si>
  <si>
    <t>привлеченные средства</t>
  </si>
  <si>
    <t>01.09.2022</t>
  </si>
  <si>
    <t>спецнадбавка в рамках Программы газификации Кемеровской области на 2020-2024 годы, подлежащей финансированию за счет средств специальной надбавки к тарифу на услуги по транспортировке газа Общества с ограниченной ответственностью «Газпром газораспределение Томск»</t>
  </si>
  <si>
    <t>спецнадбавка в рамках Программы развития системы газоснабжения Новосибирской области на 2020 - 2024 годы за счет средств специальной надбавки к тарифам на услуги по транспортировке газа по газораспределительным сетям Общества с ограниченной ответственностью «Газпром газораспределение Томск»</t>
  </si>
  <si>
    <t>Внутрипоселковые газопроводы</t>
  </si>
  <si>
    <t>4.6</t>
  </si>
  <si>
    <t>Объекты в рамках технического диагностирования газопроводов</t>
  </si>
  <si>
    <t>01.05.2022</t>
  </si>
  <si>
    <t>4.7</t>
  </si>
  <si>
    <t>Капитальный ремонт Система кондиционирования воздуха Daikin FAQ100B/RR100BV/W40 пр.Фрунзе, 170а, каб.206 (инв. № В0001809)</t>
  </si>
  <si>
    <t>01.04.2022</t>
  </si>
  <si>
    <t>Система охранно-пожарной сигнализации г. Новокузнецк, ш. Кузнецкое 35</t>
  </si>
  <si>
    <t>01.02.2022</t>
  </si>
  <si>
    <t>4.8</t>
  </si>
  <si>
    <t>Система видеонаблюдения г.Томск, ул.К.Маркса,83</t>
  </si>
  <si>
    <t>25.05.2022</t>
  </si>
  <si>
    <t>15.05.2022</t>
  </si>
  <si>
    <t>Газопровод протяженностью 2100м., проходящий в г. Кемерово и Кемеровском районе от ГРС-1 до отсекающих задвижек АО "Азот" (инв. №В0001262)</t>
  </si>
  <si>
    <t>5.3</t>
  </si>
  <si>
    <t>«Газопровод высокого давления. Кемеровская область, проходящий в г.Кемерово к заводу "Химмаш" от точки врезки до ГК-4(отГРС-2 до ГК-2 и ГК-4 з-да Химмаш). Газопровод высокого давления протяженностью 3106п.м.» (Инв. № В0001259)</t>
  </si>
  <si>
    <t>Объекты догазификации</t>
  </si>
  <si>
    <t>Дооборудование объекта: Автомобиль Toyota Hiace VINJTFSX23PX06104671 г/н С 814 НС (инв. № В0002110)</t>
  </si>
  <si>
    <t>21.04.2022</t>
  </si>
  <si>
    <t>Трансформаторная подстанция (отдельно стоящее нежилое здание), назначение: нежилое, 1 - этажный (подземных этажей - 0), общая площадь 49 кв. м</t>
  </si>
  <si>
    <t>Центральный тепловой пункт, назначение: нежилое, 1- этажный (подземных этажей – 0), общая площадь 32,9 кв.м</t>
  </si>
  <si>
    <t xml:space="preserve"> год</t>
  </si>
  <si>
    <t>Ст Ду377х8,0</t>
  </si>
  <si>
    <t>сталь 108х4,0, 219х6,0                  ПЭ 225х20,5</t>
  </si>
  <si>
    <t>ПЭ 160*14,6,   ПЭ 110*10,      ПЭ 63*5,8
ПЭ 32*3
сталь 25х3,2</t>
  </si>
  <si>
    <t>ПЭ 315х28,6</t>
  </si>
  <si>
    <t>ПЭ 225х20,5</t>
  </si>
  <si>
    <t>25.08.2021</t>
  </si>
  <si>
    <t>20.01.2015</t>
  </si>
  <si>
    <t>31.12.2026</t>
  </si>
  <si>
    <t>31.12.2025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</si>
</sst>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0.0"/>
    <numFmt numFmtId="179" formatCode="0.000"/>
    <numFmt numFmtId="180" formatCode="[$-FC19]d\ mmmm\ yyyy\ &quot;г.&quot;"/>
  </numFmts>
  <fonts count="48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Times New Roman"/>
      <family val="1"/>
    </font>
    <font>
      <sz val="10"/>
      <color indexed="3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Times New Roman"/>
      <family val="1"/>
    </font>
    <font>
      <b/>
      <sz val="10"/>
      <color rgb="FFFF0000"/>
      <name val="Times New Roman"/>
      <family val="1"/>
    </font>
    <font>
      <sz val="10"/>
      <color rgb="FF0070C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0" xfId="0" applyNumberFormat="1" applyFont="1" applyBorder="1" applyAlignment="1">
      <alignment horizontal="left" wrapText="1"/>
    </xf>
    <xf numFmtId="0" fontId="1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NumberFormat="1" applyFont="1" applyFill="1" applyBorder="1" applyAlignment="1">
      <alignment horizontal="left"/>
    </xf>
    <xf numFmtId="0" fontId="7" fillId="0" borderId="10" xfId="0" applyNumberFormat="1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 wrapText="1"/>
    </xf>
    <xf numFmtId="4" fontId="7" fillId="0" borderId="0" xfId="0" applyNumberFormat="1" applyFont="1" applyFill="1" applyBorder="1" applyAlignment="1">
      <alignment horizontal="left"/>
    </xf>
    <xf numFmtId="178" fontId="7" fillId="0" borderId="0" xfId="0" applyNumberFormat="1" applyFont="1" applyFill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0" fontId="7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left" vertical="center" wrapText="1"/>
    </xf>
    <xf numFmtId="0" fontId="3" fillId="0" borderId="13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/>
    </xf>
    <xf numFmtId="14" fontId="2" fillId="0" borderId="11" xfId="0" applyNumberFormat="1" applyFont="1" applyFill="1" applyBorder="1" applyAlignment="1">
      <alignment horizontal="center" vertical="center"/>
    </xf>
    <xf numFmtId="14" fontId="2" fillId="0" borderId="1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/>
    </xf>
    <xf numFmtId="49" fontId="2" fillId="0" borderId="11" xfId="0" applyNumberFormat="1" applyFont="1" applyFill="1" applyBorder="1" applyAlignment="1">
      <alignment horizontal="center" vertical="top"/>
    </xf>
    <xf numFmtId="49" fontId="2" fillId="0" borderId="12" xfId="0" applyNumberFormat="1" applyFont="1" applyFill="1" applyBorder="1" applyAlignment="1">
      <alignment horizontal="center" vertical="top"/>
    </xf>
    <xf numFmtId="0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wrapText="1"/>
    </xf>
    <xf numFmtId="0" fontId="7" fillId="33" borderId="10" xfId="0" applyNumberFormat="1" applyFont="1" applyFill="1" applyBorder="1" applyAlignment="1">
      <alignment horizontal="center"/>
    </xf>
    <xf numFmtId="0" fontId="7" fillId="33" borderId="11" xfId="0" applyNumberFormat="1" applyFont="1" applyFill="1" applyBorder="1" applyAlignment="1">
      <alignment horizontal="center"/>
    </xf>
    <xf numFmtId="0" fontId="7" fillId="33" borderId="12" xfId="0" applyNumberFormat="1" applyFont="1" applyFill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left" wrapText="1"/>
    </xf>
    <xf numFmtId="0" fontId="7" fillId="0" borderId="12" xfId="0" applyNumberFormat="1" applyFont="1" applyBorder="1" applyAlignment="1">
      <alignment horizontal="left" wrapText="1"/>
    </xf>
    <xf numFmtId="49" fontId="7" fillId="33" borderId="10" xfId="0" applyNumberFormat="1" applyFont="1" applyFill="1" applyBorder="1" applyAlignment="1">
      <alignment horizontal="center"/>
    </xf>
    <xf numFmtId="49" fontId="7" fillId="33" borderId="11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/>
    </xf>
    <xf numFmtId="0" fontId="7" fillId="0" borderId="11" xfId="0" applyNumberFormat="1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4" fontId="45" fillId="0" borderId="10" xfId="0" applyNumberFormat="1" applyFont="1" applyFill="1" applyBorder="1" applyAlignment="1">
      <alignment horizontal="center"/>
    </xf>
    <xf numFmtId="0" fontId="45" fillId="0" borderId="11" xfId="0" applyNumberFormat="1" applyFont="1" applyFill="1" applyBorder="1" applyAlignment="1">
      <alignment horizontal="center"/>
    </xf>
    <xf numFmtId="0" fontId="45" fillId="0" borderId="12" xfId="0" applyNumberFormat="1" applyFont="1" applyFill="1" applyBorder="1" applyAlignment="1">
      <alignment horizontal="center"/>
    </xf>
    <xf numFmtId="4" fontId="7" fillId="33" borderId="10" xfId="0" applyNumberFormat="1" applyFont="1" applyFill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0" fontId="7" fillId="0" borderId="12" xfId="0" applyNumberFormat="1" applyFont="1" applyFill="1" applyBorder="1" applyAlignment="1">
      <alignment horizontal="center"/>
    </xf>
    <xf numFmtId="4" fontId="46" fillId="33" borderId="10" xfId="0" applyNumberFormat="1" applyFont="1" applyFill="1" applyBorder="1" applyAlignment="1">
      <alignment horizontal="center"/>
    </xf>
    <xf numFmtId="0" fontId="46" fillId="33" borderId="11" xfId="0" applyNumberFormat="1" applyFont="1" applyFill="1" applyBorder="1" applyAlignment="1">
      <alignment horizontal="center"/>
    </xf>
    <xf numFmtId="0" fontId="46" fillId="33" borderId="12" xfId="0" applyNumberFormat="1" applyFont="1" applyFill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wrapText="1"/>
    </xf>
    <xf numFmtId="0" fontId="2" fillId="0" borderId="12" xfId="0" applyNumberFormat="1" applyFont="1" applyBorder="1" applyAlignment="1">
      <alignment horizontal="left" wrapText="1"/>
    </xf>
    <xf numFmtId="4" fontId="2" fillId="0" borderId="10" xfId="0" applyNumberFormat="1" applyFont="1" applyBorder="1" applyAlignment="1">
      <alignment horizontal="center"/>
    </xf>
    <xf numFmtId="0" fontId="47" fillId="0" borderId="10" xfId="0" applyNumberFormat="1" applyFont="1" applyFill="1" applyBorder="1" applyAlignment="1">
      <alignment horizontal="center"/>
    </xf>
    <xf numFmtId="0" fontId="47" fillId="0" borderId="11" xfId="0" applyNumberFormat="1" applyFont="1" applyFill="1" applyBorder="1" applyAlignment="1">
      <alignment horizontal="center"/>
    </xf>
    <xf numFmtId="0" fontId="47" fillId="0" borderId="12" xfId="0" applyNumberFormat="1" applyFont="1" applyFill="1" applyBorder="1" applyAlignment="1">
      <alignment horizontal="center"/>
    </xf>
    <xf numFmtId="0" fontId="7" fillId="33" borderId="10" xfId="0" applyNumberFormat="1" applyFont="1" applyFill="1" applyBorder="1" applyAlignment="1">
      <alignment horizontal="center" wrapText="1"/>
    </xf>
    <xf numFmtId="0" fontId="7" fillId="33" borderId="11" xfId="0" applyNumberFormat="1" applyFont="1" applyFill="1" applyBorder="1" applyAlignment="1">
      <alignment horizontal="center" wrapText="1"/>
    </xf>
    <xf numFmtId="0" fontId="7" fillId="33" borderId="12" xfId="0" applyNumberFormat="1" applyFont="1" applyFill="1" applyBorder="1" applyAlignment="1">
      <alignment horizontal="center" wrapText="1"/>
    </xf>
    <xf numFmtId="3" fontId="7" fillId="0" borderId="10" xfId="0" applyNumberFormat="1" applyFont="1" applyBorder="1" applyAlignment="1">
      <alignment horizontal="center"/>
    </xf>
    <xf numFmtId="3" fontId="7" fillId="0" borderId="11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45" fillId="0" borderId="11" xfId="0" applyNumberFormat="1" applyFont="1" applyFill="1" applyBorder="1" applyAlignment="1">
      <alignment horizontal="center"/>
    </xf>
    <xf numFmtId="3" fontId="45" fillId="0" borderId="12" xfId="0" applyNumberFormat="1" applyFont="1" applyFill="1" applyBorder="1" applyAlignment="1">
      <alignment horizontal="center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50;&#1072;&#1087;&#1057;&#1090;&#1088;&#1086;&#1080;&#1090;\&#1043;&#1088;&#1091;&#1087;&#1087;&#1072;\&#1054;&#1090;&#1095;&#1077;&#1090;&#1099;\&#1056;&#1072;&#1089;&#1082;&#1088;&#1099;&#1090;&#1080;&#1077;%20&#1080;&#1085;&#1092;&#1086;&#1088;&#1084;&#1072;&#1094;&#1080;&#1080;%20&#1089;&#1091;&#1073;&#1098;&#1077;&#1082;&#1090;&#1072;%20&#1077;&#1089;&#1090;&#1077;&#1089;&#1090;&#1074;%20%20&#1084;&#1086;&#1085;&#1086;&#1087;&#1086;&#1083;&#1080;&#1081;\2022%20&#1082;&#1086;&#1088;&#1088;%20&#1087;&#1083;&#1072;&#1085;\&#1060;&#1086;&#1088;&#1084;&#1072;%20&#1048;&#1055;%20&#1043;&#1043;&#1056;%20&#1058;&#1086;&#1084;&#1089;&#1082;%202022.%20&#1042;&#1077;&#1088;&#1089;&#1080;&#1103;%204%20-%2030.11.22_&#1054;&#1046;&#1048;&#1044;._&#1082;&#1086;&#1087;&#1080;&#1103;%20&#1085;&#1072;%2027.12.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П Свод"/>
      <sheetName val="ПКС"/>
      <sheetName val="ПИР будущих лет"/>
      <sheetName val="Строительство"/>
      <sheetName val="Оборудование"/>
      <sheetName val="ПВНА"/>
      <sheetName val="Иркутск"/>
      <sheetName val="Кемерово"/>
      <sheetName val="Томск"/>
      <sheetName val="Новосибирск"/>
      <sheetName val="ПДФВ"/>
      <sheetName val="Лист1"/>
      <sheetName val="МРГ (2)"/>
      <sheetName val="Наш (3)"/>
      <sheetName val="Наш (2)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38"/>
  <sheetViews>
    <sheetView zoomScale="85" zoomScaleNormal="85" zoomScaleSheetLayoutView="100" zoomScalePageLayoutView="0" workbookViewId="0" topLeftCell="A1">
      <pane xSplit="42" ySplit="10" topLeftCell="AQ11" activePane="bottomRight" state="frozen"/>
      <selection pane="topLeft" activeCell="A1" sqref="A1"/>
      <selection pane="topRight" activeCell="AQ1" sqref="AQ1"/>
      <selection pane="bottomLeft" activeCell="A11" sqref="A11"/>
      <selection pane="bottomRight" activeCell="CV52" sqref="CV52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4" width="0.875" style="11" customWidth="1"/>
    <col min="165" max="165" width="8.00390625" style="11" hidden="1" customWidth="1"/>
    <col min="166" max="166" width="0" style="11" hidden="1" customWidth="1"/>
    <col min="167" max="167" width="7.875" style="11" hidden="1" customWidth="1"/>
    <col min="168" max="174" width="0.875" style="11" customWidth="1"/>
    <col min="175" max="175" width="16.625" style="11" customWidth="1"/>
    <col min="176" max="179" width="0.875" style="11" customWidth="1"/>
    <col min="180" max="180" width="9.625" style="11" customWidth="1"/>
    <col min="181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54" t="s">
        <v>41</v>
      </c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</row>
    <row r="4" spans="80:137" s="8" customFormat="1" ht="11.25">
      <c r="CB4" s="55" t="s">
        <v>6</v>
      </c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</row>
    <row r="5" spans="42:47" s="13" customFormat="1" ht="15.75">
      <c r="AP5" s="15" t="s">
        <v>47</v>
      </c>
      <c r="AQ5" s="50" t="s">
        <v>85</v>
      </c>
      <c r="AR5" s="50"/>
      <c r="AS5" s="50"/>
      <c r="AT5" s="50"/>
      <c r="AU5" s="13" t="s">
        <v>26</v>
      </c>
    </row>
    <row r="6" spans="1:161" s="13" customFormat="1" ht="21.75" customHeight="1">
      <c r="A6" s="51" t="s">
        <v>42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</row>
    <row r="8" spans="1:161" s="16" customFormat="1" ht="28.5" customHeight="1">
      <c r="A8" s="59" t="s">
        <v>9</v>
      </c>
      <c r="B8" s="60"/>
      <c r="C8" s="60"/>
      <c r="D8" s="60"/>
      <c r="E8" s="60"/>
      <c r="F8" s="60"/>
      <c r="G8" s="60"/>
      <c r="H8" s="61"/>
      <c r="I8" s="59" t="s">
        <v>10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1"/>
      <c r="AQ8" s="41" t="s">
        <v>13</v>
      </c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3"/>
      <c r="BS8" s="41" t="s">
        <v>14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3"/>
      <c r="DI8" s="41" t="s">
        <v>18</v>
      </c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3"/>
    </row>
    <row r="9" spans="1:161" s="16" customFormat="1" ht="66" customHeight="1">
      <c r="A9" s="62"/>
      <c r="B9" s="63"/>
      <c r="C9" s="63"/>
      <c r="D9" s="63"/>
      <c r="E9" s="63"/>
      <c r="F9" s="63"/>
      <c r="G9" s="63"/>
      <c r="H9" s="64"/>
      <c r="I9" s="62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4"/>
      <c r="AQ9" s="41" t="s">
        <v>11</v>
      </c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3"/>
      <c r="BE9" s="41" t="s">
        <v>12</v>
      </c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3"/>
      <c r="BS9" s="41" t="s">
        <v>15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3"/>
      <c r="CG9" s="41" t="s">
        <v>16</v>
      </c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3"/>
      <c r="CU9" s="41" t="s">
        <v>17</v>
      </c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3"/>
      <c r="DI9" s="41" t="s">
        <v>19</v>
      </c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3"/>
      <c r="DY9" s="41" t="s">
        <v>20</v>
      </c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3"/>
      <c r="EO9" s="41" t="s">
        <v>21</v>
      </c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3"/>
    </row>
    <row r="10" spans="1:161" s="16" customFormat="1" ht="12.75">
      <c r="A10" s="47" t="s">
        <v>0</v>
      </c>
      <c r="B10" s="48"/>
      <c r="C10" s="48"/>
      <c r="D10" s="48"/>
      <c r="E10" s="48"/>
      <c r="F10" s="48"/>
      <c r="G10" s="48"/>
      <c r="H10" s="49"/>
      <c r="I10" s="47" t="s">
        <v>1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9"/>
      <c r="AQ10" s="47" t="s">
        <v>2</v>
      </c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9"/>
      <c r="BE10" s="47" t="s">
        <v>3</v>
      </c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9"/>
      <c r="BS10" s="47" t="s">
        <v>4</v>
      </c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9"/>
      <c r="CG10" s="47" t="s">
        <v>5</v>
      </c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9"/>
      <c r="CU10" s="47" t="s">
        <v>8</v>
      </c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9"/>
      <c r="DI10" s="47" t="s">
        <v>22</v>
      </c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9"/>
      <c r="DY10" s="47" t="s">
        <v>23</v>
      </c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9"/>
      <c r="EO10" s="47" t="s">
        <v>24</v>
      </c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9"/>
    </row>
    <row r="11" spans="1:180" s="17" customFormat="1" ht="12.75">
      <c r="A11" s="35" t="s">
        <v>0</v>
      </c>
      <c r="B11" s="36"/>
      <c r="C11" s="36"/>
      <c r="D11" s="36"/>
      <c r="E11" s="36"/>
      <c r="F11" s="36"/>
      <c r="G11" s="36"/>
      <c r="H11" s="37"/>
      <c r="I11" s="25"/>
      <c r="J11" s="52" t="s">
        <v>27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3"/>
      <c r="AQ11" s="35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7"/>
      <c r="BE11" s="35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7"/>
      <c r="BS11" s="38">
        <f>BS12+BS28+BS36+BS37</f>
        <v>1543870.5599779997</v>
      </c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40"/>
      <c r="CG11" s="38">
        <f>CG12+CG28+CG36+CG37</f>
        <v>1275122.1224879993</v>
      </c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40"/>
      <c r="CU11" s="44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6"/>
      <c r="DI11" s="44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6"/>
      <c r="DY11" s="44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6"/>
      <c r="EO11" s="44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6"/>
      <c r="FX11" s="19"/>
    </row>
    <row r="12" spans="1:167" s="17" customFormat="1" ht="38.25" customHeight="1">
      <c r="A12" s="35" t="s">
        <v>1</v>
      </c>
      <c r="B12" s="36"/>
      <c r="C12" s="36"/>
      <c r="D12" s="36"/>
      <c r="E12" s="36"/>
      <c r="F12" s="36"/>
      <c r="G12" s="36"/>
      <c r="H12" s="37"/>
      <c r="I12" s="25"/>
      <c r="J12" s="52" t="s">
        <v>28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3"/>
      <c r="AQ12" s="35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7"/>
      <c r="BE12" s="35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7"/>
      <c r="BS12" s="38">
        <f>BS14+BS16+BS25</f>
        <v>1482377.6101379998</v>
      </c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40"/>
      <c r="CG12" s="38">
        <f>CG14+CG16+CG25</f>
        <v>1213629.1726479994</v>
      </c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40"/>
      <c r="CU12" s="44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6"/>
      <c r="DI12" s="44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44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6"/>
      <c r="EO12" s="44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  <c r="FK12" s="16"/>
    </row>
    <row r="13" spans="1:161" s="16" customFormat="1" ht="12.75">
      <c r="A13" s="47" t="s">
        <v>29</v>
      </c>
      <c r="B13" s="48"/>
      <c r="C13" s="48"/>
      <c r="D13" s="48"/>
      <c r="E13" s="48"/>
      <c r="F13" s="48"/>
      <c r="G13" s="48"/>
      <c r="H13" s="49"/>
      <c r="I13" s="26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AQ13" s="47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9"/>
      <c r="BE13" s="47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9"/>
      <c r="BS13" s="30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2"/>
      <c r="CG13" s="30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2"/>
      <c r="CU13" s="27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9"/>
      <c r="DI13" s="27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9"/>
      <c r="DY13" s="27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9"/>
      <c r="EO13" s="27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9"/>
    </row>
    <row r="14" spans="1:167" s="17" customFormat="1" ht="37.5" customHeight="1">
      <c r="A14" s="35" t="s">
        <v>2</v>
      </c>
      <c r="B14" s="36"/>
      <c r="C14" s="36"/>
      <c r="D14" s="36"/>
      <c r="E14" s="36"/>
      <c r="F14" s="36"/>
      <c r="G14" s="36"/>
      <c r="H14" s="37"/>
      <c r="I14" s="25"/>
      <c r="J14" s="52" t="s">
        <v>30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3"/>
      <c r="AQ14" s="35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7"/>
      <c r="BE14" s="35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7"/>
      <c r="BS14" s="38">
        <f>SUM(BS15:CF15)</f>
        <v>116296.65452</v>
      </c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40"/>
      <c r="CG14" s="38">
        <f>SUM(CG15:CT15)</f>
        <v>205.09924</v>
      </c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40"/>
      <c r="CU14" s="56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8"/>
      <c r="DI14" s="44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6"/>
      <c r="DY14" s="44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6"/>
      <c r="EO14" s="44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6"/>
      <c r="FK14" s="16"/>
    </row>
    <row r="15" spans="1:161" s="16" customFormat="1" ht="57.75" customHeight="1">
      <c r="A15" s="47" t="s">
        <v>31</v>
      </c>
      <c r="B15" s="48"/>
      <c r="C15" s="48"/>
      <c r="D15" s="48"/>
      <c r="E15" s="48"/>
      <c r="F15" s="48"/>
      <c r="G15" s="48"/>
      <c r="H15" s="49"/>
      <c r="I15" s="26"/>
      <c r="J15" s="33" t="s">
        <v>48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47" t="s">
        <v>60</v>
      </c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9"/>
      <c r="BE15" s="47" t="s">
        <v>64</v>
      </c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9"/>
      <c r="BS15" s="30">
        <v>116296.65452</v>
      </c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2"/>
      <c r="CG15" s="30">
        <v>205.09924</v>
      </c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2"/>
      <c r="CU15" s="27" t="s">
        <v>43</v>
      </c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9"/>
      <c r="DI15" s="27" t="s">
        <v>59</v>
      </c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9"/>
      <c r="DY15" s="27" t="s">
        <v>59</v>
      </c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9"/>
      <c r="EO15" s="27" t="s">
        <v>59</v>
      </c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7" s="17" customFormat="1" ht="12.75">
      <c r="A16" s="35" t="s">
        <v>3</v>
      </c>
      <c r="B16" s="36"/>
      <c r="C16" s="36"/>
      <c r="D16" s="36"/>
      <c r="E16" s="36"/>
      <c r="F16" s="36"/>
      <c r="G16" s="36"/>
      <c r="H16" s="37"/>
      <c r="I16" s="25"/>
      <c r="J16" s="52" t="s">
        <v>32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3"/>
      <c r="AQ16" s="35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7"/>
      <c r="BE16" s="35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7"/>
      <c r="BS16" s="38">
        <f>SUM(BS17:CF24)</f>
        <v>1199584.3916179996</v>
      </c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40"/>
      <c r="CG16" s="38">
        <f>SUM(CG17:CT24)</f>
        <v>1196927.5059679996</v>
      </c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40"/>
      <c r="CU16" s="44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6"/>
      <c r="DI16" s="44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6"/>
      <c r="DY16" s="44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6"/>
      <c r="EO16" s="44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6"/>
      <c r="FK16" s="16"/>
    </row>
    <row r="17" spans="1:161" s="16" customFormat="1" ht="97.5" customHeight="1">
      <c r="A17" s="47" t="s">
        <v>33</v>
      </c>
      <c r="B17" s="48"/>
      <c r="C17" s="48"/>
      <c r="D17" s="48"/>
      <c r="E17" s="48"/>
      <c r="F17" s="48"/>
      <c r="G17" s="48"/>
      <c r="H17" s="49"/>
      <c r="I17" s="26"/>
      <c r="J17" s="33" t="s">
        <v>83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47" t="s">
        <v>95</v>
      </c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9"/>
      <c r="BE17" s="47" t="s">
        <v>65</v>
      </c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9"/>
      <c r="BS17" s="30">
        <f>CG17</f>
        <v>1186614.2060079998</v>
      </c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2"/>
      <c r="CG17" s="30">
        <v>1186614.2060079998</v>
      </c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2"/>
      <c r="CU17" s="41" t="s">
        <v>110</v>
      </c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3"/>
      <c r="DI17" s="27" t="s">
        <v>59</v>
      </c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9"/>
      <c r="DY17" s="27" t="s">
        <v>59</v>
      </c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9"/>
      <c r="EO17" s="27" t="s">
        <v>59</v>
      </c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9"/>
    </row>
    <row r="18" spans="1:161" s="16" customFormat="1" ht="52.5" customHeight="1">
      <c r="A18" s="47" t="s">
        <v>50</v>
      </c>
      <c r="B18" s="48"/>
      <c r="C18" s="48"/>
      <c r="D18" s="48"/>
      <c r="E18" s="48"/>
      <c r="F18" s="48"/>
      <c r="G18" s="48"/>
      <c r="H18" s="49"/>
      <c r="I18" s="26"/>
      <c r="J18" s="33" t="s">
        <v>104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47" t="s">
        <v>94</v>
      </c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9"/>
      <c r="BE18" s="47" t="s">
        <v>64</v>
      </c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9"/>
      <c r="BS18" s="30">
        <v>811.91667</v>
      </c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2"/>
      <c r="CG18" s="30">
        <v>91.66667</v>
      </c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2"/>
      <c r="CU18" s="27" t="s">
        <v>43</v>
      </c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9"/>
      <c r="DI18" s="27" t="s">
        <v>59</v>
      </c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9"/>
      <c r="DY18" s="27" t="s">
        <v>59</v>
      </c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9"/>
      <c r="EO18" s="27" t="s">
        <v>59</v>
      </c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9"/>
    </row>
    <row r="19" spans="1:161" s="16" customFormat="1" ht="66.75" customHeight="1">
      <c r="A19" s="47" t="s">
        <v>72</v>
      </c>
      <c r="B19" s="48"/>
      <c r="C19" s="48"/>
      <c r="D19" s="48"/>
      <c r="E19" s="48"/>
      <c r="F19" s="48"/>
      <c r="G19" s="48"/>
      <c r="H19" s="49"/>
      <c r="I19" s="26"/>
      <c r="J19" s="33" t="s">
        <v>81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47" t="s">
        <v>95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9"/>
      <c r="BE19" s="47" t="s">
        <v>82</v>
      </c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9"/>
      <c r="BS19" s="30">
        <f>CG19</f>
        <v>4167</v>
      </c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2"/>
      <c r="CG19" s="30">
        <v>4167</v>
      </c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2"/>
      <c r="CU19" s="27" t="s">
        <v>43</v>
      </c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9"/>
      <c r="DI19" s="27" t="s">
        <v>59</v>
      </c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9"/>
      <c r="DY19" s="27" t="s">
        <v>59</v>
      </c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9"/>
      <c r="EO19" s="27" t="s">
        <v>59</v>
      </c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9"/>
    </row>
    <row r="20" spans="1:161" s="16" customFormat="1" ht="81" customHeight="1">
      <c r="A20" s="47" t="s">
        <v>112</v>
      </c>
      <c r="B20" s="48"/>
      <c r="C20" s="48"/>
      <c r="D20" s="48"/>
      <c r="E20" s="48"/>
      <c r="F20" s="48"/>
      <c r="G20" s="48"/>
      <c r="H20" s="49"/>
      <c r="I20" s="26"/>
      <c r="J20" s="33" t="s">
        <v>113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47" t="s">
        <v>117</v>
      </c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9"/>
      <c r="BE20" s="47" t="s">
        <v>82</v>
      </c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9"/>
      <c r="BS20" s="30">
        <v>2230.59775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2"/>
      <c r="CG20" s="30">
        <v>293.96209999999996</v>
      </c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2"/>
      <c r="CU20" s="27" t="s">
        <v>43</v>
      </c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9"/>
      <c r="DI20" s="27" t="s">
        <v>59</v>
      </c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9"/>
      <c r="DY20" s="27" t="s">
        <v>59</v>
      </c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9"/>
      <c r="EO20" s="27" t="s">
        <v>59</v>
      </c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16" customFormat="1" ht="81" customHeight="1">
      <c r="A21" s="47" t="s">
        <v>115</v>
      </c>
      <c r="B21" s="48"/>
      <c r="C21" s="48"/>
      <c r="D21" s="48"/>
      <c r="E21" s="48"/>
      <c r="F21" s="48"/>
      <c r="G21" s="48"/>
      <c r="H21" s="49"/>
      <c r="I21" s="26"/>
      <c r="J21" s="33" t="s">
        <v>120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47" t="s">
        <v>117</v>
      </c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9"/>
      <c r="BE21" s="47" t="s">
        <v>64</v>
      </c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9"/>
      <c r="BS21" s="30">
        <v>5125.835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2"/>
      <c r="CG21" s="30">
        <v>5125.835</v>
      </c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2"/>
      <c r="CU21" s="41" t="s">
        <v>116</v>
      </c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3"/>
      <c r="DI21" s="27" t="s">
        <v>59</v>
      </c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9"/>
      <c r="DY21" s="27" t="s">
        <v>59</v>
      </c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9"/>
      <c r="EO21" s="27" t="s">
        <v>59</v>
      </c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9"/>
    </row>
    <row r="22" spans="1:161" s="16" customFormat="1" ht="81" customHeight="1">
      <c r="A22" s="47" t="s">
        <v>121</v>
      </c>
      <c r="B22" s="48"/>
      <c r="C22" s="48"/>
      <c r="D22" s="48"/>
      <c r="E22" s="48"/>
      <c r="F22" s="48"/>
      <c r="G22" s="48"/>
      <c r="H22" s="49"/>
      <c r="I22" s="26"/>
      <c r="J22" s="33" t="s">
        <v>122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47" t="s">
        <v>123</v>
      </c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9"/>
      <c r="BE22" s="47" t="s">
        <v>73</v>
      </c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9"/>
      <c r="BS22" s="30">
        <f>CG22</f>
        <v>131.6279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2"/>
      <c r="CG22" s="30">
        <v>131.6279</v>
      </c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2"/>
      <c r="CU22" s="41" t="s">
        <v>43</v>
      </c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3"/>
      <c r="DI22" s="27" t="s">
        <v>59</v>
      </c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9"/>
      <c r="DY22" s="27" t="s">
        <v>59</v>
      </c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9"/>
      <c r="EO22" s="27" t="s">
        <v>59</v>
      </c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9"/>
    </row>
    <row r="23" spans="1:161" s="16" customFormat="1" ht="81" customHeight="1">
      <c r="A23" s="47" t="s">
        <v>124</v>
      </c>
      <c r="B23" s="48"/>
      <c r="C23" s="48"/>
      <c r="D23" s="48"/>
      <c r="E23" s="48"/>
      <c r="F23" s="48"/>
      <c r="G23" s="48"/>
      <c r="H23" s="49"/>
      <c r="I23" s="26"/>
      <c r="J23" s="33" t="s">
        <v>125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47" t="s">
        <v>126</v>
      </c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9"/>
      <c r="BE23" s="47" t="s">
        <v>73</v>
      </c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9"/>
      <c r="BS23" s="30">
        <v>348.04913</v>
      </c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2"/>
      <c r="CG23" s="30">
        <v>348.04913</v>
      </c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2"/>
      <c r="CU23" s="41" t="s">
        <v>116</v>
      </c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3"/>
      <c r="DI23" s="27" t="s">
        <v>59</v>
      </c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9"/>
      <c r="DY23" s="27" t="s">
        <v>59</v>
      </c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9"/>
      <c r="EO23" s="27" t="s">
        <v>59</v>
      </c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</row>
    <row r="24" spans="1:161" s="16" customFormat="1" ht="81" customHeight="1">
      <c r="A24" s="47" t="s">
        <v>129</v>
      </c>
      <c r="B24" s="48"/>
      <c r="C24" s="48"/>
      <c r="D24" s="48"/>
      <c r="E24" s="48"/>
      <c r="F24" s="48"/>
      <c r="G24" s="48"/>
      <c r="H24" s="49"/>
      <c r="I24" s="26"/>
      <c r="J24" s="33" t="s">
        <v>130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47" t="s">
        <v>132</v>
      </c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9"/>
      <c r="BE24" s="47" t="s">
        <v>131</v>
      </c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9"/>
      <c r="BS24" s="30">
        <v>155.15916</v>
      </c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2"/>
      <c r="CG24" s="30">
        <v>155.15916</v>
      </c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2"/>
      <c r="CU24" s="41" t="s">
        <v>43</v>
      </c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3"/>
      <c r="DI24" s="27" t="s">
        <v>59</v>
      </c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9"/>
      <c r="DY24" s="27" t="s">
        <v>59</v>
      </c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9"/>
      <c r="EO24" s="27" t="s">
        <v>59</v>
      </c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9"/>
    </row>
    <row r="25" spans="1:167" s="17" customFormat="1" ht="29.25" customHeight="1">
      <c r="A25" s="35" t="s">
        <v>4</v>
      </c>
      <c r="B25" s="36"/>
      <c r="C25" s="36"/>
      <c r="D25" s="36"/>
      <c r="E25" s="36"/>
      <c r="F25" s="36"/>
      <c r="G25" s="36"/>
      <c r="H25" s="37"/>
      <c r="I25" s="25"/>
      <c r="J25" s="52" t="s">
        <v>34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3"/>
      <c r="AQ25" s="35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7"/>
      <c r="BE25" s="35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7"/>
      <c r="BS25" s="38">
        <f>SUM(BS26:CF27)</f>
        <v>166496.564</v>
      </c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40"/>
      <c r="CG25" s="38">
        <f>SUM(CG26:CT27)</f>
        <v>16496.56744</v>
      </c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40"/>
      <c r="CU25" s="38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6"/>
      <c r="DI25" s="44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6"/>
      <c r="DY25" s="44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6"/>
      <c r="EO25" s="44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6"/>
      <c r="FK25" s="16"/>
    </row>
    <row r="26" spans="1:161" s="16" customFormat="1" ht="147.75" customHeight="1">
      <c r="A26" s="47" t="s">
        <v>35</v>
      </c>
      <c r="B26" s="48"/>
      <c r="C26" s="48"/>
      <c r="D26" s="48"/>
      <c r="E26" s="48"/>
      <c r="F26" s="48"/>
      <c r="G26" s="48"/>
      <c r="H26" s="49"/>
      <c r="I26" s="26"/>
      <c r="J26" s="33" t="s">
        <v>105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47" t="s">
        <v>147</v>
      </c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9"/>
      <c r="BE26" s="47" t="s">
        <v>64</v>
      </c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9"/>
      <c r="BS26" s="30">
        <v>164473.35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2"/>
      <c r="CG26" s="30">
        <v>14473.353439999999</v>
      </c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2"/>
      <c r="CU26" s="41" t="s">
        <v>114</v>
      </c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3"/>
      <c r="DI26" s="27">
        <v>1.66</v>
      </c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9"/>
      <c r="DY26" s="27" t="s">
        <v>142</v>
      </c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9"/>
      <c r="EO26" s="27">
        <v>1</v>
      </c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9"/>
    </row>
    <row r="27" spans="1:161" s="16" customFormat="1" ht="135.75" customHeight="1">
      <c r="A27" s="47" t="s">
        <v>57</v>
      </c>
      <c r="B27" s="48"/>
      <c r="C27" s="48"/>
      <c r="D27" s="48"/>
      <c r="E27" s="48"/>
      <c r="F27" s="48"/>
      <c r="G27" s="48"/>
      <c r="H27" s="49"/>
      <c r="I27" s="26"/>
      <c r="J27" s="33" t="s">
        <v>106</v>
      </c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4"/>
      <c r="AQ27" s="47" t="s">
        <v>95</v>
      </c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9"/>
      <c r="BE27" s="47" t="s">
        <v>65</v>
      </c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9"/>
      <c r="BS27" s="30">
        <f>CG27</f>
        <v>2023.214</v>
      </c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2"/>
      <c r="CG27" s="30">
        <v>2023.214</v>
      </c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2"/>
      <c r="CU27" s="27" t="s">
        <v>43</v>
      </c>
      <c r="CV27" s="28"/>
      <c r="CW27" s="28"/>
      <c r="CX27" s="28"/>
      <c r="CY27" s="28"/>
      <c r="CZ27" s="28"/>
      <c r="DA27" s="28"/>
      <c r="DB27" s="28"/>
      <c r="DC27" s="28"/>
      <c r="DD27" s="28"/>
      <c r="DE27" s="28"/>
      <c r="DF27" s="28"/>
      <c r="DG27" s="28"/>
      <c r="DH27" s="29"/>
      <c r="DI27" s="27" t="s">
        <v>59</v>
      </c>
      <c r="DJ27" s="28"/>
      <c r="DK27" s="28"/>
      <c r="DL27" s="28"/>
      <c r="DM27" s="28"/>
      <c r="DN27" s="28"/>
      <c r="DO27" s="28"/>
      <c r="DP27" s="28"/>
      <c r="DQ27" s="28"/>
      <c r="DR27" s="28"/>
      <c r="DS27" s="28"/>
      <c r="DT27" s="28"/>
      <c r="DU27" s="28"/>
      <c r="DV27" s="28"/>
      <c r="DW27" s="28"/>
      <c r="DX27" s="29"/>
      <c r="DY27" s="27" t="s">
        <v>59</v>
      </c>
      <c r="DZ27" s="28"/>
      <c r="EA27" s="28"/>
      <c r="EB27" s="28"/>
      <c r="EC27" s="28"/>
      <c r="ED27" s="28"/>
      <c r="EE27" s="28"/>
      <c r="EF27" s="28"/>
      <c r="EG27" s="28"/>
      <c r="EH27" s="28"/>
      <c r="EI27" s="28"/>
      <c r="EJ27" s="28"/>
      <c r="EK27" s="28"/>
      <c r="EL27" s="28"/>
      <c r="EM27" s="28"/>
      <c r="EN27" s="29"/>
      <c r="EO27" s="27">
        <v>1</v>
      </c>
      <c r="EP27" s="28"/>
      <c r="EQ27" s="28"/>
      <c r="ER27" s="28"/>
      <c r="ES27" s="28"/>
      <c r="ET27" s="28"/>
      <c r="EU27" s="28"/>
      <c r="EV27" s="28"/>
      <c r="EW27" s="28"/>
      <c r="EX27" s="28"/>
      <c r="EY27" s="28"/>
      <c r="EZ27" s="28"/>
      <c r="FA27" s="28"/>
      <c r="FB27" s="28"/>
      <c r="FC27" s="28"/>
      <c r="FD27" s="28"/>
      <c r="FE27" s="29"/>
    </row>
    <row r="28" spans="1:180" s="17" customFormat="1" ht="38.25" customHeight="1">
      <c r="A28" s="35" t="s">
        <v>5</v>
      </c>
      <c r="B28" s="36"/>
      <c r="C28" s="36"/>
      <c r="D28" s="36"/>
      <c r="E28" s="36"/>
      <c r="F28" s="36"/>
      <c r="G28" s="36"/>
      <c r="H28" s="37"/>
      <c r="I28" s="25"/>
      <c r="J28" s="52" t="s">
        <v>36</v>
      </c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3"/>
      <c r="AQ28" s="35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7"/>
      <c r="BE28" s="35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7"/>
      <c r="BS28" s="38">
        <f>SUM(BS29:CF35)</f>
        <v>61492.94984</v>
      </c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40"/>
      <c r="CG28" s="38">
        <f>SUM(CG29:CT35)</f>
        <v>61492.94984</v>
      </c>
      <c r="CH28" s="39"/>
      <c r="CI28" s="39"/>
      <c r="CJ28" s="39"/>
      <c r="CK28" s="39"/>
      <c r="CL28" s="39"/>
      <c r="CM28" s="39"/>
      <c r="CN28" s="39"/>
      <c r="CO28" s="39"/>
      <c r="CP28" s="39"/>
      <c r="CQ28" s="39"/>
      <c r="CR28" s="39"/>
      <c r="CS28" s="39"/>
      <c r="CT28" s="40"/>
      <c r="CU28" s="38">
        <f>SUM(CU29:DH35)</f>
        <v>0</v>
      </c>
      <c r="CV28" s="39"/>
      <c r="CW28" s="39"/>
      <c r="CX28" s="39"/>
      <c r="CY28" s="39"/>
      <c r="CZ28" s="39"/>
      <c r="DA28" s="39"/>
      <c r="DB28" s="39"/>
      <c r="DC28" s="39"/>
      <c r="DD28" s="39"/>
      <c r="DE28" s="39"/>
      <c r="DF28" s="39"/>
      <c r="DG28" s="39"/>
      <c r="DH28" s="40"/>
      <c r="DI28" s="44"/>
      <c r="DJ28" s="45"/>
      <c r="DK28" s="45"/>
      <c r="DL28" s="45"/>
      <c r="DM28" s="45"/>
      <c r="DN28" s="45"/>
      <c r="DO28" s="45"/>
      <c r="DP28" s="45"/>
      <c r="DQ28" s="45"/>
      <c r="DR28" s="45"/>
      <c r="DS28" s="45"/>
      <c r="DT28" s="45"/>
      <c r="DU28" s="45"/>
      <c r="DV28" s="45"/>
      <c r="DW28" s="45"/>
      <c r="DX28" s="46"/>
      <c r="DY28" s="44"/>
      <c r="DZ28" s="45"/>
      <c r="EA28" s="45"/>
      <c r="EB28" s="45"/>
      <c r="EC28" s="45"/>
      <c r="ED28" s="45"/>
      <c r="EE28" s="45"/>
      <c r="EF28" s="45"/>
      <c r="EG28" s="45"/>
      <c r="EH28" s="45"/>
      <c r="EI28" s="45"/>
      <c r="EJ28" s="45"/>
      <c r="EK28" s="45"/>
      <c r="EL28" s="45"/>
      <c r="EM28" s="45"/>
      <c r="EN28" s="46"/>
      <c r="EO28" s="44"/>
      <c r="EP28" s="45"/>
      <c r="EQ28" s="45"/>
      <c r="ER28" s="45"/>
      <c r="ES28" s="45"/>
      <c r="ET28" s="45"/>
      <c r="EU28" s="45"/>
      <c r="EV28" s="45"/>
      <c r="EW28" s="45"/>
      <c r="EX28" s="45"/>
      <c r="EY28" s="45"/>
      <c r="EZ28" s="45"/>
      <c r="FA28" s="45"/>
      <c r="FB28" s="45"/>
      <c r="FC28" s="45"/>
      <c r="FD28" s="45"/>
      <c r="FE28" s="46"/>
      <c r="FK28" s="16"/>
      <c r="FS28" s="22"/>
      <c r="FX28" s="22"/>
    </row>
    <row r="29" spans="1:180" s="16" customFormat="1" ht="39.75" customHeight="1">
      <c r="A29" s="47" t="s">
        <v>37</v>
      </c>
      <c r="B29" s="48"/>
      <c r="C29" s="48"/>
      <c r="D29" s="48"/>
      <c r="E29" s="48"/>
      <c r="F29" s="48"/>
      <c r="G29" s="48"/>
      <c r="H29" s="49"/>
      <c r="I29" s="26"/>
      <c r="J29" s="33" t="s">
        <v>87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47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9"/>
      <c r="BE29" s="47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9"/>
      <c r="BS29" s="30">
        <f aca="true" t="shared" si="0" ref="BS29:BS34">CG29</f>
        <v>29242.958309999998</v>
      </c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2"/>
      <c r="CG29" s="30">
        <v>29242.958309999998</v>
      </c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2"/>
      <c r="CU29" s="41" t="s">
        <v>43</v>
      </c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3"/>
      <c r="DI29" s="27" t="s">
        <v>59</v>
      </c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9"/>
      <c r="DY29" s="27" t="s">
        <v>59</v>
      </c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9"/>
      <c r="EO29" s="27" t="s">
        <v>59</v>
      </c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9"/>
      <c r="FI29" s="16" t="e">
        <f>BS29/#REF!</f>
        <v>#REF!</v>
      </c>
      <c r="FK29" s="16">
        <f>CG29/$CG$11*100</f>
        <v>2.2933456956218103</v>
      </c>
      <c r="FS29" s="22"/>
      <c r="FX29" s="22"/>
    </row>
    <row r="30" spans="1:180" s="16" customFormat="1" ht="28.5" customHeight="1">
      <c r="A30" s="47" t="s">
        <v>51</v>
      </c>
      <c r="B30" s="48"/>
      <c r="C30" s="48"/>
      <c r="D30" s="48"/>
      <c r="E30" s="48"/>
      <c r="F30" s="48"/>
      <c r="G30" s="48"/>
      <c r="H30" s="49"/>
      <c r="I30" s="26"/>
      <c r="J30" s="33" t="s">
        <v>98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47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9"/>
      <c r="BE30" s="47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9"/>
      <c r="BS30" s="30">
        <f t="shared" si="0"/>
        <v>1086.95833</v>
      </c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2"/>
      <c r="CG30" s="30">
        <v>1086.95833</v>
      </c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2"/>
      <c r="CU30" s="41" t="s">
        <v>43</v>
      </c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3"/>
      <c r="DI30" s="27" t="s">
        <v>59</v>
      </c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9"/>
      <c r="DY30" s="27" t="s">
        <v>59</v>
      </c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9"/>
      <c r="EO30" s="27" t="s">
        <v>59</v>
      </c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9"/>
      <c r="FS30" s="22"/>
      <c r="FX30" s="22"/>
    </row>
    <row r="31" spans="1:180" s="16" customFormat="1" ht="27" customHeight="1">
      <c r="A31" s="47" t="s">
        <v>52</v>
      </c>
      <c r="B31" s="48"/>
      <c r="C31" s="48"/>
      <c r="D31" s="48"/>
      <c r="E31" s="48"/>
      <c r="F31" s="48"/>
      <c r="G31" s="48"/>
      <c r="H31" s="49"/>
      <c r="I31" s="26"/>
      <c r="J31" s="33" t="s">
        <v>88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47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9"/>
      <c r="BE31" s="47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30">
        <f>CG31</f>
        <v>3262.41667</v>
      </c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2"/>
      <c r="CG31" s="30">
        <v>3262.41667</v>
      </c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2"/>
      <c r="CU31" s="41" t="s">
        <v>43</v>
      </c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3"/>
      <c r="DI31" s="27" t="s">
        <v>59</v>
      </c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9"/>
      <c r="DY31" s="27" t="s">
        <v>59</v>
      </c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9"/>
      <c r="EO31" s="27" t="s">
        <v>59</v>
      </c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9"/>
      <c r="FI31" s="16" t="e">
        <f>BS31/#REF!</f>
        <v>#REF!</v>
      </c>
      <c r="FK31" s="16">
        <f>CG31/$CG$11*100</f>
        <v>0.2558513112167187</v>
      </c>
      <c r="FS31" s="22"/>
      <c r="FX31" s="22"/>
    </row>
    <row r="32" spans="1:180" s="16" customFormat="1" ht="36.75" customHeight="1">
      <c r="A32" s="47" t="s">
        <v>53</v>
      </c>
      <c r="B32" s="48"/>
      <c r="C32" s="48"/>
      <c r="D32" s="48"/>
      <c r="E32" s="48"/>
      <c r="F32" s="48"/>
      <c r="G32" s="48"/>
      <c r="H32" s="49"/>
      <c r="I32" s="26"/>
      <c r="J32" s="33" t="s">
        <v>89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47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9"/>
      <c r="BE32" s="47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9"/>
      <c r="BS32" s="30">
        <f>CG32</f>
        <v>14296.7382</v>
      </c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2"/>
      <c r="CG32" s="30">
        <v>14296.7382</v>
      </c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9"/>
      <c r="CU32" s="41" t="s">
        <v>43</v>
      </c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3"/>
      <c r="DI32" s="27" t="s">
        <v>59</v>
      </c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9"/>
      <c r="DY32" s="27" t="s">
        <v>59</v>
      </c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9"/>
      <c r="EO32" s="27" t="s">
        <v>59</v>
      </c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9"/>
      <c r="FS32" s="22"/>
      <c r="FX32" s="22"/>
    </row>
    <row r="33" spans="1:180" s="16" customFormat="1" ht="36.75" customHeight="1">
      <c r="A33" s="47" t="s">
        <v>54</v>
      </c>
      <c r="B33" s="48"/>
      <c r="C33" s="48"/>
      <c r="D33" s="48"/>
      <c r="E33" s="48"/>
      <c r="F33" s="48"/>
      <c r="G33" s="48"/>
      <c r="H33" s="49"/>
      <c r="I33" s="26"/>
      <c r="J33" s="33" t="s">
        <v>90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47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9"/>
      <c r="BE33" s="47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9"/>
      <c r="BS33" s="30">
        <f>CG33</f>
        <v>850</v>
      </c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2"/>
      <c r="CG33" s="30">
        <v>850</v>
      </c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9"/>
      <c r="CU33" s="41" t="s">
        <v>43</v>
      </c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3"/>
      <c r="DI33" s="27" t="s">
        <v>59</v>
      </c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9"/>
      <c r="DY33" s="27" t="s">
        <v>59</v>
      </c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9"/>
      <c r="EO33" s="27" t="s">
        <v>59</v>
      </c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9"/>
      <c r="FS33" s="22"/>
      <c r="FX33" s="22"/>
    </row>
    <row r="34" spans="1:180" s="16" customFormat="1" ht="38.25" customHeight="1">
      <c r="A34" s="47" t="s">
        <v>58</v>
      </c>
      <c r="B34" s="48"/>
      <c r="C34" s="48"/>
      <c r="D34" s="48"/>
      <c r="E34" s="48"/>
      <c r="F34" s="48"/>
      <c r="G34" s="48"/>
      <c r="H34" s="49"/>
      <c r="I34" s="26"/>
      <c r="J34" s="33" t="s">
        <v>86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47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9"/>
      <c r="BE34" s="47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9"/>
      <c r="BS34" s="30">
        <f t="shared" si="0"/>
        <v>10740.603329999998</v>
      </c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2"/>
      <c r="CG34" s="30">
        <v>10740.603329999998</v>
      </c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2"/>
      <c r="CU34" s="41" t="s">
        <v>43</v>
      </c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3"/>
      <c r="DI34" s="27" t="s">
        <v>59</v>
      </c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9"/>
      <c r="DY34" s="27" t="s">
        <v>59</v>
      </c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9"/>
      <c r="EO34" s="27" t="s">
        <v>59</v>
      </c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9"/>
      <c r="FS34" s="22"/>
      <c r="FX34" s="22"/>
    </row>
    <row r="35" spans="1:180" s="16" customFormat="1" ht="36.75" customHeight="1">
      <c r="A35" s="47" t="s">
        <v>68</v>
      </c>
      <c r="B35" s="48"/>
      <c r="C35" s="48"/>
      <c r="D35" s="48"/>
      <c r="E35" s="48"/>
      <c r="F35" s="48"/>
      <c r="G35" s="48"/>
      <c r="H35" s="49"/>
      <c r="I35" s="26"/>
      <c r="J35" s="33" t="s">
        <v>91</v>
      </c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4"/>
      <c r="AQ35" s="47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9"/>
      <c r="BE35" s="47"/>
      <c r="BF35" s="48"/>
      <c r="BG35" s="48"/>
      <c r="BH35" s="48"/>
      <c r="BI35" s="48"/>
      <c r="BJ35" s="48"/>
      <c r="BK35" s="48"/>
      <c r="BL35" s="48"/>
      <c r="BM35" s="48"/>
      <c r="BN35" s="48"/>
      <c r="BO35" s="48"/>
      <c r="BP35" s="48"/>
      <c r="BQ35" s="48"/>
      <c r="BR35" s="49"/>
      <c r="BS35" s="30">
        <f>CG35</f>
        <v>2013.275</v>
      </c>
      <c r="BT35" s="31"/>
      <c r="BU35" s="31"/>
      <c r="BV35" s="31"/>
      <c r="BW35" s="31"/>
      <c r="BX35" s="31"/>
      <c r="BY35" s="31"/>
      <c r="BZ35" s="31"/>
      <c r="CA35" s="31"/>
      <c r="CB35" s="31"/>
      <c r="CC35" s="31"/>
      <c r="CD35" s="31"/>
      <c r="CE35" s="31"/>
      <c r="CF35" s="32"/>
      <c r="CG35" s="30">
        <v>2013.275</v>
      </c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  <c r="CT35" s="29"/>
      <c r="CU35" s="41" t="s">
        <v>43</v>
      </c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3"/>
      <c r="DI35" s="27" t="s">
        <v>59</v>
      </c>
      <c r="DJ35" s="28"/>
      <c r="DK35" s="28"/>
      <c r="DL35" s="28"/>
      <c r="DM35" s="28"/>
      <c r="DN35" s="28"/>
      <c r="DO35" s="28"/>
      <c r="DP35" s="28"/>
      <c r="DQ35" s="28"/>
      <c r="DR35" s="28"/>
      <c r="DS35" s="28"/>
      <c r="DT35" s="28"/>
      <c r="DU35" s="28"/>
      <c r="DV35" s="28"/>
      <c r="DW35" s="28"/>
      <c r="DX35" s="29"/>
      <c r="DY35" s="27" t="s">
        <v>59</v>
      </c>
      <c r="DZ35" s="28"/>
      <c r="EA35" s="28"/>
      <c r="EB35" s="28"/>
      <c r="EC35" s="28"/>
      <c r="ED35" s="28"/>
      <c r="EE35" s="28"/>
      <c r="EF35" s="28"/>
      <c r="EG35" s="28"/>
      <c r="EH35" s="28"/>
      <c r="EI35" s="28"/>
      <c r="EJ35" s="28"/>
      <c r="EK35" s="28"/>
      <c r="EL35" s="28"/>
      <c r="EM35" s="28"/>
      <c r="EN35" s="29"/>
      <c r="EO35" s="27" t="s">
        <v>59</v>
      </c>
      <c r="EP35" s="28"/>
      <c r="EQ35" s="28"/>
      <c r="ER35" s="28"/>
      <c r="ES35" s="28"/>
      <c r="ET35" s="28"/>
      <c r="EU35" s="28"/>
      <c r="EV35" s="28"/>
      <c r="EW35" s="28"/>
      <c r="EX35" s="28"/>
      <c r="EY35" s="28"/>
      <c r="EZ35" s="28"/>
      <c r="FA35" s="28"/>
      <c r="FB35" s="28"/>
      <c r="FC35" s="28"/>
      <c r="FD35" s="28"/>
      <c r="FE35" s="29"/>
      <c r="FI35" s="16" t="e">
        <f>BS35/#REF!</f>
        <v>#REF!</v>
      </c>
      <c r="FK35" s="16">
        <f>CG35/$CG$11*100</f>
        <v>0.15788879860947969</v>
      </c>
      <c r="FS35" s="22"/>
      <c r="FX35" s="22"/>
    </row>
    <row r="36" spans="1:175" s="17" customFormat="1" ht="25.5" customHeight="1">
      <c r="A36" s="35" t="s">
        <v>8</v>
      </c>
      <c r="B36" s="36"/>
      <c r="C36" s="36"/>
      <c r="D36" s="36"/>
      <c r="E36" s="36"/>
      <c r="F36" s="36"/>
      <c r="G36" s="36"/>
      <c r="H36" s="37"/>
      <c r="I36" s="25"/>
      <c r="J36" s="52" t="s">
        <v>38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3"/>
      <c r="AQ36" s="35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7"/>
      <c r="BE36" s="35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38">
        <v>0</v>
      </c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40"/>
      <c r="CG36" s="38">
        <v>0</v>
      </c>
      <c r="CH36" s="39"/>
      <c r="CI36" s="39"/>
      <c r="CJ36" s="39"/>
      <c r="CK36" s="39"/>
      <c r="CL36" s="39"/>
      <c r="CM36" s="39"/>
      <c r="CN36" s="39"/>
      <c r="CO36" s="39"/>
      <c r="CP36" s="39"/>
      <c r="CQ36" s="39"/>
      <c r="CR36" s="39"/>
      <c r="CS36" s="39"/>
      <c r="CT36" s="40"/>
      <c r="CU36" s="44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6"/>
      <c r="DI36" s="44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6"/>
      <c r="DY36" s="44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6"/>
      <c r="EO36" s="44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6"/>
      <c r="FS36" s="22"/>
    </row>
    <row r="37" spans="1:161" s="17" customFormat="1" ht="25.5" customHeight="1">
      <c r="A37" s="35" t="s">
        <v>22</v>
      </c>
      <c r="B37" s="36"/>
      <c r="C37" s="36"/>
      <c r="D37" s="36"/>
      <c r="E37" s="36"/>
      <c r="F37" s="36"/>
      <c r="G37" s="36"/>
      <c r="H37" s="37"/>
      <c r="I37" s="25"/>
      <c r="J37" s="52" t="s">
        <v>39</v>
      </c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3"/>
      <c r="AQ37" s="35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7"/>
      <c r="BE37" s="35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7"/>
      <c r="BS37" s="38">
        <f>SUM(BS38:CF38)</f>
        <v>0</v>
      </c>
      <c r="BT37" s="39"/>
      <c r="BU37" s="39"/>
      <c r="BV37" s="39"/>
      <c r="BW37" s="39"/>
      <c r="BX37" s="39"/>
      <c r="BY37" s="39"/>
      <c r="BZ37" s="39"/>
      <c r="CA37" s="39"/>
      <c r="CB37" s="39"/>
      <c r="CC37" s="39"/>
      <c r="CD37" s="39"/>
      <c r="CE37" s="39"/>
      <c r="CF37" s="40"/>
      <c r="CG37" s="38">
        <f>SUM(CG38:CT38)</f>
        <v>0</v>
      </c>
      <c r="CH37" s="39"/>
      <c r="CI37" s="39"/>
      <c r="CJ37" s="39"/>
      <c r="CK37" s="39"/>
      <c r="CL37" s="39"/>
      <c r="CM37" s="39"/>
      <c r="CN37" s="39"/>
      <c r="CO37" s="39"/>
      <c r="CP37" s="39"/>
      <c r="CQ37" s="39"/>
      <c r="CR37" s="39"/>
      <c r="CS37" s="39"/>
      <c r="CT37" s="40"/>
      <c r="CU37" s="38"/>
      <c r="CV37" s="45"/>
      <c r="CW37" s="45"/>
      <c r="CX37" s="45"/>
      <c r="CY37" s="45"/>
      <c r="CZ37" s="45"/>
      <c r="DA37" s="45"/>
      <c r="DB37" s="45"/>
      <c r="DC37" s="45"/>
      <c r="DD37" s="45"/>
      <c r="DE37" s="45"/>
      <c r="DF37" s="45"/>
      <c r="DG37" s="45"/>
      <c r="DH37" s="46"/>
      <c r="DI37" s="44"/>
      <c r="DJ37" s="45"/>
      <c r="DK37" s="45"/>
      <c r="DL37" s="45"/>
      <c r="DM37" s="45"/>
      <c r="DN37" s="45"/>
      <c r="DO37" s="45"/>
      <c r="DP37" s="45"/>
      <c r="DQ37" s="45"/>
      <c r="DR37" s="45"/>
      <c r="DS37" s="45"/>
      <c r="DT37" s="45"/>
      <c r="DU37" s="45"/>
      <c r="DV37" s="45"/>
      <c r="DW37" s="45"/>
      <c r="DX37" s="46"/>
      <c r="DY37" s="44"/>
      <c r="DZ37" s="45"/>
      <c r="EA37" s="45"/>
      <c r="EB37" s="45"/>
      <c r="EC37" s="45"/>
      <c r="ED37" s="45"/>
      <c r="EE37" s="45"/>
      <c r="EF37" s="45"/>
      <c r="EG37" s="45"/>
      <c r="EH37" s="45"/>
      <c r="EI37" s="45"/>
      <c r="EJ37" s="45"/>
      <c r="EK37" s="45"/>
      <c r="EL37" s="45"/>
      <c r="EM37" s="45"/>
      <c r="EN37" s="46"/>
      <c r="EO37" s="44"/>
      <c r="EP37" s="45"/>
      <c r="EQ37" s="45"/>
      <c r="ER37" s="45"/>
      <c r="ES37" s="45"/>
      <c r="ET37" s="45"/>
      <c r="EU37" s="45"/>
      <c r="EV37" s="45"/>
      <c r="EW37" s="45"/>
      <c r="EX37" s="45"/>
      <c r="EY37" s="45"/>
      <c r="EZ37" s="45"/>
      <c r="FA37" s="45"/>
      <c r="FB37" s="45"/>
      <c r="FC37" s="45"/>
      <c r="FD37" s="45"/>
      <c r="FE37" s="46"/>
    </row>
    <row r="38" spans="1:161" s="16" customFormat="1" ht="24.75" customHeight="1">
      <c r="A38" s="47" t="s">
        <v>40</v>
      </c>
      <c r="B38" s="48"/>
      <c r="C38" s="48"/>
      <c r="D38" s="48"/>
      <c r="E38" s="48"/>
      <c r="F38" s="48"/>
      <c r="G38" s="48"/>
      <c r="H38" s="49"/>
      <c r="I38" s="26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47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9"/>
      <c r="BE38" s="47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9"/>
      <c r="BS38" s="30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9"/>
      <c r="CG38" s="30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9"/>
      <c r="CU38" s="41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3"/>
      <c r="DI38" s="27"/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9"/>
      <c r="DY38" s="27"/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9"/>
      <c r="EO38" s="27"/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9"/>
    </row>
  </sheetData>
  <sheetProtection/>
  <mergeCells count="307">
    <mergeCell ref="DY31:EN31"/>
    <mergeCell ref="EO31:FE31"/>
    <mergeCell ref="A32:H32"/>
    <mergeCell ref="J32:AP32"/>
    <mergeCell ref="AQ32:BD32"/>
    <mergeCell ref="BE32:BR32"/>
    <mergeCell ref="BS32:CF32"/>
    <mergeCell ref="DY32:EN32"/>
    <mergeCell ref="EO32:FE32"/>
    <mergeCell ref="DY24:EN24"/>
    <mergeCell ref="EO24:FE24"/>
    <mergeCell ref="A31:H31"/>
    <mergeCell ref="J31:AP31"/>
    <mergeCell ref="AQ31:BD31"/>
    <mergeCell ref="BE31:BR31"/>
    <mergeCell ref="BS31:CF31"/>
    <mergeCell ref="CG31:CT31"/>
    <mergeCell ref="CU31:DH31"/>
    <mergeCell ref="DI31:DX31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A22:H22"/>
    <mergeCell ref="J22:AP22"/>
    <mergeCell ref="AQ22:BD22"/>
    <mergeCell ref="BE22:BR22"/>
    <mergeCell ref="BS22:CF22"/>
    <mergeCell ref="CG22:CT22"/>
    <mergeCell ref="A21:H21"/>
    <mergeCell ref="J21:AP21"/>
    <mergeCell ref="AQ21:BD21"/>
    <mergeCell ref="BE21:BR21"/>
    <mergeCell ref="BS21:CF21"/>
    <mergeCell ref="CG21:CT21"/>
    <mergeCell ref="A20:H20"/>
    <mergeCell ref="J20:AP20"/>
    <mergeCell ref="AQ20:BD20"/>
    <mergeCell ref="BE20:BR20"/>
    <mergeCell ref="BS20:CF20"/>
    <mergeCell ref="CG20:CT20"/>
    <mergeCell ref="A34:H34"/>
    <mergeCell ref="J34:AP34"/>
    <mergeCell ref="AQ34:BD34"/>
    <mergeCell ref="BE34:BR34"/>
    <mergeCell ref="BS34:CF34"/>
    <mergeCell ref="CG34:CT34"/>
    <mergeCell ref="A33:H33"/>
    <mergeCell ref="J33:AP33"/>
    <mergeCell ref="AQ33:BD33"/>
    <mergeCell ref="BE33:BR33"/>
    <mergeCell ref="BS33:CF33"/>
    <mergeCell ref="EO34:FE34"/>
    <mergeCell ref="CG33:CT33"/>
    <mergeCell ref="CU33:DH33"/>
    <mergeCell ref="DI33:DX33"/>
    <mergeCell ref="DY33:EN33"/>
    <mergeCell ref="EO33:FE33"/>
    <mergeCell ref="DY25:EN25"/>
    <mergeCell ref="A19:H19"/>
    <mergeCell ref="A30:H30"/>
    <mergeCell ref="J30:AP30"/>
    <mergeCell ref="AQ30:BD30"/>
    <mergeCell ref="BE30:BR30"/>
    <mergeCell ref="EO30:FE30"/>
    <mergeCell ref="AQ27:BD27"/>
    <mergeCell ref="BE27:BR27"/>
    <mergeCell ref="BS27:CF27"/>
    <mergeCell ref="J19:AP19"/>
    <mergeCell ref="A28:H28"/>
    <mergeCell ref="CG28:CT28"/>
    <mergeCell ref="J25:AP25"/>
    <mergeCell ref="A26:H26"/>
    <mergeCell ref="J27:AP27"/>
    <mergeCell ref="BS25:CF25"/>
    <mergeCell ref="BE25:BR25"/>
    <mergeCell ref="J28:AP28"/>
    <mergeCell ref="BE15:BR15"/>
    <mergeCell ref="BS15:CF15"/>
    <mergeCell ref="A14:H14"/>
    <mergeCell ref="J14:AP14"/>
    <mergeCell ref="A15:H15"/>
    <mergeCell ref="J16:AP16"/>
    <mergeCell ref="AQ16:BD16"/>
    <mergeCell ref="BE16:BR16"/>
    <mergeCell ref="BS16:CF16"/>
    <mergeCell ref="EO19:FE19"/>
    <mergeCell ref="DY17:EN17"/>
    <mergeCell ref="EO16:FE16"/>
    <mergeCell ref="CU25:DH25"/>
    <mergeCell ref="CU20:DH20"/>
    <mergeCell ref="DI20:DX20"/>
    <mergeCell ref="DY20:EN20"/>
    <mergeCell ref="EO20:FE20"/>
    <mergeCell ref="EO21:FE21"/>
    <mergeCell ref="CU22:DH22"/>
    <mergeCell ref="A11:H11"/>
    <mergeCell ref="CG9:CT9"/>
    <mergeCell ref="BS10:CF10"/>
    <mergeCell ref="CG10:CT10"/>
    <mergeCell ref="A8:H9"/>
    <mergeCell ref="A10:H10"/>
    <mergeCell ref="I10:AP10"/>
    <mergeCell ref="I8:AP9"/>
    <mergeCell ref="AQ9:BD9"/>
    <mergeCell ref="AQ8:BR8"/>
    <mergeCell ref="DI8:FE8"/>
    <mergeCell ref="J11:AP11"/>
    <mergeCell ref="BS8:DH8"/>
    <mergeCell ref="AQ11:BD11"/>
    <mergeCell ref="BE11:BR11"/>
    <mergeCell ref="BE9:BR9"/>
    <mergeCell ref="AQ10:BD10"/>
    <mergeCell ref="CU11:DH11"/>
    <mergeCell ref="CG11:CT11"/>
    <mergeCell ref="CU9:DH9"/>
    <mergeCell ref="BS9:CF9"/>
    <mergeCell ref="BS11:CF11"/>
    <mergeCell ref="DY27:EN27"/>
    <mergeCell ref="EO27:FE27"/>
    <mergeCell ref="DI9:DX9"/>
    <mergeCell ref="DY9:EN9"/>
    <mergeCell ref="EO9:FE9"/>
    <mergeCell ref="DI10:DX10"/>
    <mergeCell ref="CU15:DH15"/>
    <mergeCell ref="DI19:DX19"/>
    <mergeCell ref="EO10:FE10"/>
    <mergeCell ref="EO17:FE17"/>
    <mergeCell ref="DY13:EN13"/>
    <mergeCell ref="DY16:EN16"/>
    <mergeCell ref="DI16:DX16"/>
    <mergeCell ref="DI11:DX11"/>
    <mergeCell ref="DY11:EN11"/>
    <mergeCell ref="DY12:EN12"/>
    <mergeCell ref="EO14:FE14"/>
    <mergeCell ref="CU14:DH14"/>
    <mergeCell ref="CU13:DH13"/>
    <mergeCell ref="BE14:BR14"/>
    <mergeCell ref="BS14:CF14"/>
    <mergeCell ref="CG14:CT14"/>
    <mergeCell ref="DY10:EN10"/>
    <mergeCell ref="BE10:BR10"/>
    <mergeCell ref="CU10:DH10"/>
    <mergeCell ref="BE13:BR13"/>
    <mergeCell ref="BS13:CF13"/>
    <mergeCell ref="DI14:DX14"/>
    <mergeCell ref="DY14:EN14"/>
    <mergeCell ref="EO12:FE12"/>
    <mergeCell ref="DI13:DX13"/>
    <mergeCell ref="EO13:FE13"/>
    <mergeCell ref="DI17:DX17"/>
    <mergeCell ref="CU16:DH16"/>
    <mergeCell ref="CG16:CT16"/>
    <mergeCell ref="CG17:CT17"/>
    <mergeCell ref="BE36:BR36"/>
    <mergeCell ref="BS36:CF36"/>
    <mergeCell ref="BS30:CF30"/>
    <mergeCell ref="CG30:CT30"/>
    <mergeCell ref="CU30:DH30"/>
    <mergeCell ref="CG35:CT35"/>
    <mergeCell ref="BE19:BR19"/>
    <mergeCell ref="A12:H12"/>
    <mergeCell ref="J12:AP12"/>
    <mergeCell ref="CG13:CT13"/>
    <mergeCell ref="A13:H13"/>
    <mergeCell ref="J13:AP13"/>
    <mergeCell ref="AQ13:BD13"/>
    <mergeCell ref="AQ12:BD12"/>
    <mergeCell ref="BE12:BR12"/>
    <mergeCell ref="BS12:CF12"/>
    <mergeCell ref="CG12:CT12"/>
    <mergeCell ref="AQ28:BD28"/>
    <mergeCell ref="BE28:BR28"/>
    <mergeCell ref="BS28:CF28"/>
    <mergeCell ref="BE35:BR35"/>
    <mergeCell ref="DY28:EN28"/>
    <mergeCell ref="DI30:DX30"/>
    <mergeCell ref="DY35:EN35"/>
    <mergeCell ref="DI34:DX34"/>
    <mergeCell ref="DY34:EN34"/>
    <mergeCell ref="BS35:CF35"/>
    <mergeCell ref="CB3:EG3"/>
    <mergeCell ref="CB4:EG4"/>
    <mergeCell ref="CG29:CT29"/>
    <mergeCell ref="CU18:DH18"/>
    <mergeCell ref="CG27:CT27"/>
    <mergeCell ref="DY37:EN37"/>
    <mergeCell ref="DY15:EN15"/>
    <mergeCell ref="CG15:CT15"/>
    <mergeCell ref="DI27:DX27"/>
    <mergeCell ref="CG32:CT32"/>
    <mergeCell ref="A37:H37"/>
    <mergeCell ref="J37:AP37"/>
    <mergeCell ref="AQ37:BD37"/>
    <mergeCell ref="BE37:BR37"/>
    <mergeCell ref="BS37:CF37"/>
    <mergeCell ref="A36:H36"/>
    <mergeCell ref="EO36:FE36"/>
    <mergeCell ref="DI37:DX37"/>
    <mergeCell ref="J36:AP36"/>
    <mergeCell ref="EO35:FE35"/>
    <mergeCell ref="CU37:DH37"/>
    <mergeCell ref="DI36:DX36"/>
    <mergeCell ref="CG37:CT37"/>
    <mergeCell ref="AQ36:BD36"/>
    <mergeCell ref="AQ5:AT5"/>
    <mergeCell ref="CU12:DH12"/>
    <mergeCell ref="DI12:DX12"/>
    <mergeCell ref="A6:FE6"/>
    <mergeCell ref="DI15:DX15"/>
    <mergeCell ref="EO15:FE15"/>
    <mergeCell ref="J15:AP15"/>
    <mergeCell ref="AQ15:BD15"/>
    <mergeCell ref="AQ14:BD14"/>
    <mergeCell ref="EO11:FE11"/>
    <mergeCell ref="A38:H38"/>
    <mergeCell ref="J38:AP38"/>
    <mergeCell ref="AQ38:BD38"/>
    <mergeCell ref="BE38:BR38"/>
    <mergeCell ref="EO28:FE28"/>
    <mergeCell ref="J35:AP35"/>
    <mergeCell ref="AQ35:BD35"/>
    <mergeCell ref="EO37:FE37"/>
    <mergeCell ref="DY36:EN36"/>
    <mergeCell ref="DY38:EN38"/>
    <mergeCell ref="BS38:CF38"/>
    <mergeCell ref="DI38:DX38"/>
    <mergeCell ref="CG38:CT38"/>
    <mergeCell ref="CU35:DH35"/>
    <mergeCell ref="CU36:DH36"/>
    <mergeCell ref="DI28:DX28"/>
    <mergeCell ref="CU34:DH34"/>
    <mergeCell ref="CU28:DH28"/>
    <mergeCell ref="EO38:FE38"/>
    <mergeCell ref="AQ26:BD26"/>
    <mergeCell ref="CG36:CT36"/>
    <mergeCell ref="CU38:DH38"/>
    <mergeCell ref="EO29:FE29"/>
    <mergeCell ref="CU32:DH32"/>
    <mergeCell ref="DI32:DX32"/>
    <mergeCell ref="DY30:EN30"/>
    <mergeCell ref="BS26:CF26"/>
    <mergeCell ref="BE26:BR26"/>
    <mergeCell ref="A29:H29"/>
    <mergeCell ref="J29:AP29"/>
    <mergeCell ref="AQ29:BD29"/>
    <mergeCell ref="BE29:BR29"/>
    <mergeCell ref="DI35:DX35"/>
    <mergeCell ref="DY29:EN29"/>
    <mergeCell ref="CU29:DH29"/>
    <mergeCell ref="DI29:DX29"/>
    <mergeCell ref="A35:H35"/>
    <mergeCell ref="BS29:CF29"/>
    <mergeCell ref="CU27:DH27"/>
    <mergeCell ref="CG26:CT26"/>
    <mergeCell ref="CU19:DH19"/>
    <mergeCell ref="A17:H17"/>
    <mergeCell ref="BS17:CF17"/>
    <mergeCell ref="A25:H25"/>
    <mergeCell ref="A27:H27"/>
    <mergeCell ref="CU17:DH17"/>
    <mergeCell ref="AQ19:BD19"/>
    <mergeCell ref="BS19:CF19"/>
    <mergeCell ref="A16:H16"/>
    <mergeCell ref="J17:AP17"/>
    <mergeCell ref="A18:H18"/>
    <mergeCell ref="J18:AP18"/>
    <mergeCell ref="AQ18:BD18"/>
    <mergeCell ref="BE18:BR18"/>
    <mergeCell ref="BE17:BR17"/>
    <mergeCell ref="AQ17:BD17"/>
    <mergeCell ref="EO18:FE18"/>
    <mergeCell ref="EO26:FE26"/>
    <mergeCell ref="DI26:DX26"/>
    <mergeCell ref="CU26:DH26"/>
    <mergeCell ref="DI25:DX25"/>
    <mergeCell ref="DY26:EN26"/>
    <mergeCell ref="EO25:FE25"/>
    <mergeCell ref="CU21:DH21"/>
    <mergeCell ref="DI21:DX21"/>
    <mergeCell ref="DY21:EN21"/>
    <mergeCell ref="DY19:EN19"/>
    <mergeCell ref="DI18:DX18"/>
    <mergeCell ref="BS18:CF18"/>
    <mergeCell ref="CG18:CT18"/>
    <mergeCell ref="J26:AP26"/>
    <mergeCell ref="DY18:EN18"/>
    <mergeCell ref="AQ25:BD25"/>
    <mergeCell ref="CG25:CT25"/>
    <mergeCell ref="CG19:CT19"/>
    <mergeCell ref="DI22:DX22"/>
  </mergeCells>
  <printOptions/>
  <pageMargins left="0.5905511811023623" right="0.5118110236220472" top="0.7874015748031497" bottom="0.29" header="0.1968503937007874" footer="0.1968503937007874"/>
  <pageSetup fitToHeight="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38"/>
  <sheetViews>
    <sheetView zoomScale="85" zoomScaleNormal="85" zoomScaleSheetLayoutView="85" zoomScalePageLayoutView="0" workbookViewId="0" topLeftCell="A1">
      <pane xSplit="42" ySplit="10" topLeftCell="AQ11" activePane="bottomRight" state="frozen"/>
      <selection pane="topLeft" activeCell="A1" sqref="A1"/>
      <selection pane="topRight" activeCell="AQ1" sqref="AQ1"/>
      <selection pane="bottomLeft" activeCell="A11" sqref="A11"/>
      <selection pane="bottomRight" activeCell="BS15" sqref="BS15:CF15"/>
    </sheetView>
  </sheetViews>
  <sheetFormatPr defaultColWidth="0.875" defaultRowHeight="12.75"/>
  <cols>
    <col min="1" max="54" width="0.875" style="11" customWidth="1"/>
    <col min="55" max="55" width="0.37109375" style="11" customWidth="1"/>
    <col min="56" max="56" width="0.875" style="11" hidden="1" customWidth="1"/>
    <col min="57" max="111" width="0.875" style="11" customWidth="1"/>
    <col min="112" max="112" width="3.00390625" style="11" customWidth="1"/>
    <col min="113" max="171" width="0.875" style="11" customWidth="1"/>
    <col min="172" max="172" width="0.74609375" style="11" customWidth="1"/>
    <col min="173" max="173" width="0.875" style="11" customWidth="1"/>
    <col min="174" max="174" width="13.625" style="11" customWidth="1"/>
    <col min="175" max="178" width="0.875" style="11" customWidth="1"/>
    <col min="179" max="179" width="14.625" style="11" customWidth="1"/>
    <col min="180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54" t="s">
        <v>41</v>
      </c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</row>
    <row r="4" spans="80:137" s="8" customFormat="1" ht="11.25">
      <c r="CB4" s="55" t="s">
        <v>6</v>
      </c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</row>
    <row r="5" spans="42:47" s="13" customFormat="1" ht="15.75">
      <c r="AP5" s="15" t="s">
        <v>47</v>
      </c>
      <c r="AQ5" s="50" t="s">
        <v>85</v>
      </c>
      <c r="AR5" s="50"/>
      <c r="AS5" s="50"/>
      <c r="AT5" s="50"/>
      <c r="AU5" s="13" t="s">
        <v>26</v>
      </c>
    </row>
    <row r="6" spans="1:161" s="13" customFormat="1" ht="21.75" customHeight="1">
      <c r="A6" s="51" t="s">
        <v>44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</row>
    <row r="8" spans="1:161" s="16" customFormat="1" ht="28.5" customHeight="1">
      <c r="A8" s="59" t="s">
        <v>9</v>
      </c>
      <c r="B8" s="60"/>
      <c r="C8" s="60"/>
      <c r="D8" s="60"/>
      <c r="E8" s="60"/>
      <c r="F8" s="60"/>
      <c r="G8" s="60"/>
      <c r="H8" s="61"/>
      <c r="I8" s="59" t="s">
        <v>10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1"/>
      <c r="AQ8" s="41" t="s">
        <v>13</v>
      </c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3"/>
      <c r="BS8" s="41" t="s">
        <v>14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3"/>
      <c r="DI8" s="41" t="s">
        <v>18</v>
      </c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3"/>
    </row>
    <row r="9" spans="1:161" s="16" customFormat="1" ht="66" customHeight="1">
      <c r="A9" s="62"/>
      <c r="B9" s="63"/>
      <c r="C9" s="63"/>
      <c r="D9" s="63"/>
      <c r="E9" s="63"/>
      <c r="F9" s="63"/>
      <c r="G9" s="63"/>
      <c r="H9" s="64"/>
      <c r="I9" s="62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4"/>
      <c r="AQ9" s="41" t="s">
        <v>11</v>
      </c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3"/>
      <c r="BE9" s="41" t="s">
        <v>12</v>
      </c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3"/>
      <c r="BS9" s="41" t="s">
        <v>15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3"/>
      <c r="CG9" s="41" t="s">
        <v>16</v>
      </c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3"/>
      <c r="CU9" s="41" t="s">
        <v>17</v>
      </c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3"/>
      <c r="DI9" s="41" t="s">
        <v>19</v>
      </c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3"/>
      <c r="DY9" s="41" t="s">
        <v>20</v>
      </c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3"/>
      <c r="EO9" s="41" t="s">
        <v>21</v>
      </c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3"/>
    </row>
    <row r="10" spans="1:161" s="16" customFormat="1" ht="12.75">
      <c r="A10" s="71" t="s">
        <v>0</v>
      </c>
      <c r="B10" s="72"/>
      <c r="C10" s="72"/>
      <c r="D10" s="72"/>
      <c r="E10" s="72"/>
      <c r="F10" s="72"/>
      <c r="G10" s="72"/>
      <c r="H10" s="73"/>
      <c r="I10" s="71" t="s">
        <v>1</v>
      </c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3"/>
      <c r="AQ10" s="71" t="s">
        <v>2</v>
      </c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3"/>
      <c r="BE10" s="71" t="s">
        <v>3</v>
      </c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3"/>
      <c r="BS10" s="71" t="s">
        <v>4</v>
      </c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3"/>
      <c r="CG10" s="71" t="s">
        <v>5</v>
      </c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3"/>
      <c r="CU10" s="71" t="s">
        <v>8</v>
      </c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3"/>
      <c r="DI10" s="71" t="s">
        <v>22</v>
      </c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3"/>
      <c r="DY10" s="71" t="s">
        <v>23</v>
      </c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3"/>
      <c r="EO10" s="71" t="s">
        <v>24</v>
      </c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3"/>
    </row>
    <row r="11" spans="1:161" s="17" customFormat="1" ht="12.75">
      <c r="A11" s="35" t="s">
        <v>0</v>
      </c>
      <c r="B11" s="36"/>
      <c r="C11" s="36"/>
      <c r="D11" s="36"/>
      <c r="E11" s="36"/>
      <c r="F11" s="36"/>
      <c r="G11" s="36"/>
      <c r="H11" s="37"/>
      <c r="I11" s="25"/>
      <c r="J11" s="52" t="s">
        <v>27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3"/>
      <c r="AQ11" s="35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7"/>
      <c r="BE11" s="35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7"/>
      <c r="BS11" s="38">
        <f>BS12+BS27+BS35+BS36</f>
        <v>759203.93327558</v>
      </c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6"/>
      <c r="CG11" s="38">
        <f>CG12+CG27+CG35+CG36</f>
        <v>652006.89219558</v>
      </c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6"/>
      <c r="CU11" s="44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6"/>
      <c r="DI11" s="44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6"/>
      <c r="DY11" s="44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6"/>
      <c r="EO11" s="44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6"/>
    </row>
    <row r="12" spans="1:161" s="17" customFormat="1" ht="38.25" customHeight="1">
      <c r="A12" s="35" t="s">
        <v>1</v>
      </c>
      <c r="B12" s="36"/>
      <c r="C12" s="36"/>
      <c r="D12" s="36"/>
      <c r="E12" s="36"/>
      <c r="F12" s="36"/>
      <c r="G12" s="36"/>
      <c r="H12" s="37"/>
      <c r="I12" s="25"/>
      <c r="J12" s="52" t="s">
        <v>28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3"/>
      <c r="AQ12" s="35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7"/>
      <c r="BE12" s="35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7"/>
      <c r="BS12" s="38">
        <f>BS14+BS20+BS23</f>
        <v>717965.85240558</v>
      </c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6"/>
      <c r="CG12" s="38">
        <f>CG14+CG20+CG23</f>
        <v>610768.8113255799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6"/>
      <c r="CU12" s="44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6"/>
      <c r="DI12" s="44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44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6"/>
      <c r="EO12" s="44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6" customFormat="1" ht="12.75">
      <c r="A13" s="47" t="s">
        <v>29</v>
      </c>
      <c r="B13" s="48"/>
      <c r="C13" s="48"/>
      <c r="D13" s="48"/>
      <c r="E13" s="48"/>
      <c r="F13" s="48"/>
      <c r="G13" s="48"/>
      <c r="H13" s="49"/>
      <c r="I13" s="26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AQ13" s="47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9"/>
      <c r="BE13" s="47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9"/>
      <c r="BS13" s="27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9"/>
      <c r="CG13" s="27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9"/>
      <c r="CU13" s="27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9"/>
      <c r="DI13" s="27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9"/>
      <c r="DY13" s="27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9"/>
      <c r="EO13" s="27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9"/>
    </row>
    <row r="14" spans="1:161" s="17" customFormat="1" ht="37.5" customHeight="1">
      <c r="A14" s="35" t="s">
        <v>2</v>
      </c>
      <c r="B14" s="36"/>
      <c r="C14" s="36"/>
      <c r="D14" s="36"/>
      <c r="E14" s="36"/>
      <c r="F14" s="36"/>
      <c r="G14" s="36"/>
      <c r="H14" s="37"/>
      <c r="I14" s="25"/>
      <c r="J14" s="52" t="s">
        <v>30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3"/>
      <c r="AQ14" s="35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7"/>
      <c r="BE14" s="35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7"/>
      <c r="BS14" s="38">
        <f>SUM(BS15:CF19)</f>
        <v>310859.94441415</v>
      </c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40"/>
      <c r="CG14" s="38">
        <f>SUM(CG15:CT19)</f>
        <v>211174.70777415</v>
      </c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40"/>
      <c r="CU14" s="56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8"/>
      <c r="DI14" s="44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6"/>
      <c r="DY14" s="44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6"/>
      <c r="EO14" s="44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6"/>
    </row>
    <row r="15" spans="1:161" s="16" customFormat="1" ht="177.75" customHeight="1">
      <c r="A15" s="47" t="s">
        <v>31</v>
      </c>
      <c r="B15" s="48"/>
      <c r="C15" s="48"/>
      <c r="D15" s="48"/>
      <c r="E15" s="48"/>
      <c r="F15" s="48"/>
      <c r="G15" s="48"/>
      <c r="H15" s="49"/>
      <c r="I15" s="26"/>
      <c r="J15" s="33" t="s">
        <v>76</v>
      </c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47" t="s">
        <v>78</v>
      </c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9"/>
      <c r="BE15" s="47" t="s">
        <v>65</v>
      </c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9"/>
      <c r="BS15" s="30">
        <v>55496.871025</v>
      </c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9"/>
      <c r="CG15" s="30">
        <v>52649.875674999996</v>
      </c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9"/>
      <c r="CU15" s="41" t="s">
        <v>118</v>
      </c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3"/>
      <c r="DI15" s="27">
        <v>3.04</v>
      </c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9"/>
      <c r="DY15" s="41" t="s">
        <v>143</v>
      </c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3"/>
      <c r="EO15" s="27">
        <v>1</v>
      </c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16" customFormat="1" ht="144.75" customHeight="1">
      <c r="A16" s="47" t="s">
        <v>49</v>
      </c>
      <c r="B16" s="48"/>
      <c r="C16" s="48"/>
      <c r="D16" s="48"/>
      <c r="E16" s="48"/>
      <c r="F16" s="48"/>
      <c r="G16" s="48"/>
      <c r="H16" s="49"/>
      <c r="I16" s="26"/>
      <c r="J16" s="33" t="s">
        <v>101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47" t="s">
        <v>66</v>
      </c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9"/>
      <c r="BE16" s="47" t="s">
        <v>65</v>
      </c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9"/>
      <c r="BS16" s="30">
        <v>13375.54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9"/>
      <c r="CG16" s="30">
        <v>10109.38082</v>
      </c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9"/>
      <c r="CU16" s="41" t="s">
        <v>118</v>
      </c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3"/>
      <c r="DI16" s="65">
        <v>4.07</v>
      </c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7"/>
      <c r="DY16" s="41" t="s">
        <v>69</v>
      </c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3"/>
      <c r="EO16" s="27">
        <v>1</v>
      </c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9"/>
    </row>
    <row r="17" spans="1:161" s="16" customFormat="1" ht="109.5" customHeight="1">
      <c r="A17" s="47" t="s">
        <v>55</v>
      </c>
      <c r="B17" s="48"/>
      <c r="C17" s="48"/>
      <c r="D17" s="48"/>
      <c r="E17" s="48"/>
      <c r="F17" s="48"/>
      <c r="G17" s="48"/>
      <c r="H17" s="49"/>
      <c r="I17" s="26"/>
      <c r="J17" s="33" t="s">
        <v>77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47" t="s">
        <v>78</v>
      </c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9"/>
      <c r="BE17" s="47" t="s">
        <v>65</v>
      </c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9"/>
      <c r="BS17" s="30">
        <v>157768.57339915</v>
      </c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9"/>
      <c r="CG17" s="30">
        <v>71553.57120915</v>
      </c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9"/>
      <c r="CU17" s="41" t="s">
        <v>118</v>
      </c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3"/>
      <c r="DI17" s="65">
        <v>24.04</v>
      </c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7"/>
      <c r="DY17" s="41" t="s">
        <v>107</v>
      </c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3"/>
      <c r="EO17" s="27">
        <v>1</v>
      </c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9"/>
    </row>
    <row r="18" spans="1:161" s="16" customFormat="1" ht="64.5" customHeight="1">
      <c r="A18" s="47" t="s">
        <v>56</v>
      </c>
      <c r="B18" s="48"/>
      <c r="C18" s="48"/>
      <c r="D18" s="48"/>
      <c r="E18" s="48"/>
      <c r="F18" s="48"/>
      <c r="G18" s="48"/>
      <c r="H18" s="49"/>
      <c r="I18" s="26"/>
      <c r="J18" s="33" t="s">
        <v>102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47" t="s">
        <v>78</v>
      </c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9"/>
      <c r="BE18" s="47" t="s">
        <v>65</v>
      </c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9"/>
      <c r="BS18" s="30">
        <v>74082.32999000001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9"/>
      <c r="CG18" s="30">
        <v>68830.57516</v>
      </c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9"/>
      <c r="CU18" s="41" t="s">
        <v>118</v>
      </c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3"/>
      <c r="DI18" s="65">
        <v>11.54</v>
      </c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7"/>
      <c r="DY18" s="41" t="s">
        <v>144</v>
      </c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3"/>
      <c r="EO18" s="27" t="s">
        <v>59</v>
      </c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9"/>
    </row>
    <row r="19" spans="1:161" s="16" customFormat="1" ht="57" customHeight="1">
      <c r="A19" s="47" t="s">
        <v>74</v>
      </c>
      <c r="B19" s="48"/>
      <c r="C19" s="48"/>
      <c r="D19" s="48"/>
      <c r="E19" s="48"/>
      <c r="F19" s="48"/>
      <c r="G19" s="48"/>
      <c r="H19" s="49"/>
      <c r="I19" s="26"/>
      <c r="J19" s="33" t="s">
        <v>103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47" t="s">
        <v>75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9"/>
      <c r="BE19" s="47" t="s">
        <v>65</v>
      </c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9"/>
      <c r="BS19" s="30">
        <v>10136.63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9"/>
      <c r="CG19" s="30">
        <v>8031.30491</v>
      </c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9"/>
      <c r="CU19" s="41" t="s">
        <v>43</v>
      </c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3"/>
      <c r="DI19" s="65">
        <v>1.325</v>
      </c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7"/>
      <c r="DY19" s="41" t="s">
        <v>108</v>
      </c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3"/>
      <c r="EO19" s="27">
        <v>1</v>
      </c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9"/>
    </row>
    <row r="20" spans="1:161" s="17" customFormat="1" ht="12.75">
      <c r="A20" s="35" t="s">
        <v>3</v>
      </c>
      <c r="B20" s="36"/>
      <c r="C20" s="36"/>
      <c r="D20" s="36"/>
      <c r="E20" s="36"/>
      <c r="F20" s="36"/>
      <c r="G20" s="36"/>
      <c r="H20" s="37"/>
      <c r="I20" s="25"/>
      <c r="J20" s="52" t="s">
        <v>32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3"/>
      <c r="AQ20" s="35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7"/>
      <c r="BE20" s="35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7"/>
      <c r="BS20" s="38">
        <f>SUM(BS21:CF22)</f>
        <v>387833.8866114299</v>
      </c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6"/>
      <c r="CG20" s="38">
        <f>SUM(CG21:CT22)</f>
        <v>385412.15061142994</v>
      </c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6"/>
      <c r="CU20" s="44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6"/>
      <c r="DI20" s="44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6"/>
      <c r="DY20" s="44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6"/>
      <c r="EO20" s="44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6"/>
    </row>
    <row r="21" spans="1:161" s="16" customFormat="1" ht="94.5" customHeight="1">
      <c r="A21" s="47" t="s">
        <v>33</v>
      </c>
      <c r="B21" s="48"/>
      <c r="C21" s="48"/>
      <c r="D21" s="48"/>
      <c r="E21" s="48"/>
      <c r="F21" s="48"/>
      <c r="G21" s="48"/>
      <c r="H21" s="49"/>
      <c r="I21" s="26"/>
      <c r="J21" s="33" t="s">
        <v>83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47" t="s">
        <v>95</v>
      </c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9"/>
      <c r="BE21" s="47" t="s">
        <v>65</v>
      </c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9"/>
      <c r="BS21" s="30">
        <f>CG21</f>
        <v>385314.15061142994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9"/>
      <c r="CG21" s="30">
        <v>385314.15061142994</v>
      </c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9"/>
      <c r="CU21" s="41" t="s">
        <v>110</v>
      </c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3"/>
      <c r="DI21" s="27" t="s">
        <v>59</v>
      </c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9"/>
      <c r="DY21" s="27" t="s">
        <v>59</v>
      </c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9"/>
      <c r="EO21" s="27" t="s">
        <v>59</v>
      </c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9"/>
    </row>
    <row r="22" spans="1:161" s="16" customFormat="1" ht="81" customHeight="1">
      <c r="A22" s="47" t="s">
        <v>50</v>
      </c>
      <c r="B22" s="48"/>
      <c r="C22" s="48"/>
      <c r="D22" s="48"/>
      <c r="E22" s="48"/>
      <c r="F22" s="48"/>
      <c r="G22" s="48"/>
      <c r="H22" s="49"/>
      <c r="I22" s="26"/>
      <c r="J22" s="33" t="s">
        <v>127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47" t="s">
        <v>128</v>
      </c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9"/>
      <c r="BE22" s="47" t="s">
        <v>82</v>
      </c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9"/>
      <c r="BS22" s="30">
        <v>2519.736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2"/>
      <c r="CG22" s="30">
        <v>98</v>
      </c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2"/>
      <c r="CU22" s="41" t="s">
        <v>43</v>
      </c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3"/>
      <c r="DI22" s="27" t="s">
        <v>59</v>
      </c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9"/>
      <c r="DY22" s="27" t="s">
        <v>59</v>
      </c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9"/>
      <c r="EO22" s="27" t="s">
        <v>59</v>
      </c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9"/>
    </row>
    <row r="23" spans="1:161" s="17" customFormat="1" ht="25.5" customHeight="1">
      <c r="A23" s="35" t="s">
        <v>4</v>
      </c>
      <c r="B23" s="36"/>
      <c r="C23" s="36"/>
      <c r="D23" s="36"/>
      <c r="E23" s="36"/>
      <c r="F23" s="36"/>
      <c r="G23" s="36"/>
      <c r="H23" s="37"/>
      <c r="I23" s="25"/>
      <c r="J23" s="52" t="s">
        <v>34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3"/>
      <c r="AQ23" s="35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7"/>
      <c r="BE23" s="35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7"/>
      <c r="BS23" s="38">
        <f>SUM(BS24:CF26)</f>
        <v>19272.021380000002</v>
      </c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6"/>
      <c r="CG23" s="38">
        <f>SUM(CG24:CT26)</f>
        <v>14181.952939999997</v>
      </c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6"/>
      <c r="CU23" s="38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6"/>
      <c r="DI23" s="44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6"/>
      <c r="DY23" s="44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6"/>
      <c r="EO23" s="44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6"/>
    </row>
    <row r="24" spans="1:161" s="16" customFormat="1" ht="119.25" customHeight="1">
      <c r="A24" s="47" t="s">
        <v>35</v>
      </c>
      <c r="B24" s="48"/>
      <c r="C24" s="48"/>
      <c r="D24" s="48"/>
      <c r="E24" s="48"/>
      <c r="F24" s="48"/>
      <c r="G24" s="48"/>
      <c r="H24" s="49"/>
      <c r="I24" s="26"/>
      <c r="J24" s="33" t="s">
        <v>67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47" t="s">
        <v>71</v>
      </c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9"/>
      <c r="BE24" s="68">
        <v>44834</v>
      </c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70"/>
      <c r="BS24" s="30">
        <v>18975.19214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9"/>
      <c r="CG24" s="30">
        <v>13885.123699999998</v>
      </c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9"/>
      <c r="CU24" s="41" t="s">
        <v>43</v>
      </c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3"/>
      <c r="DI24" s="27" t="s">
        <v>59</v>
      </c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9"/>
      <c r="DY24" s="41" t="s">
        <v>59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3"/>
      <c r="EO24" s="27" t="s">
        <v>59</v>
      </c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9"/>
    </row>
    <row r="25" spans="1:161" s="16" customFormat="1" ht="81" customHeight="1">
      <c r="A25" s="47" t="s">
        <v>57</v>
      </c>
      <c r="B25" s="48"/>
      <c r="C25" s="48"/>
      <c r="D25" s="48"/>
      <c r="E25" s="48"/>
      <c r="F25" s="48"/>
      <c r="G25" s="48"/>
      <c r="H25" s="49"/>
      <c r="I25" s="26"/>
      <c r="J25" s="33" t="s">
        <v>133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47" t="s">
        <v>148</v>
      </c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9"/>
      <c r="BE25" s="68">
        <v>44580</v>
      </c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70"/>
      <c r="BS25" s="30">
        <f>CG25</f>
        <v>29.08838</v>
      </c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2"/>
      <c r="CG25" s="30">
        <v>29.08838</v>
      </c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2"/>
      <c r="CU25" s="41" t="s">
        <v>43</v>
      </c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3"/>
      <c r="DI25" s="27" t="s">
        <v>59</v>
      </c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9"/>
      <c r="DY25" s="27" t="s">
        <v>59</v>
      </c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9"/>
      <c r="EO25" s="27" t="s">
        <v>59</v>
      </c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  <row r="26" spans="1:161" s="16" customFormat="1" ht="126" customHeight="1">
      <c r="A26" s="47" t="s">
        <v>134</v>
      </c>
      <c r="B26" s="48"/>
      <c r="C26" s="48"/>
      <c r="D26" s="48"/>
      <c r="E26" s="48"/>
      <c r="F26" s="48"/>
      <c r="G26" s="48"/>
      <c r="H26" s="49"/>
      <c r="I26" s="26"/>
      <c r="J26" s="33" t="s">
        <v>135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47" t="s">
        <v>95</v>
      </c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9"/>
      <c r="BE26" s="68">
        <v>44651</v>
      </c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70"/>
      <c r="BS26" s="30">
        <f>CG26</f>
        <v>267.74086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2"/>
      <c r="CG26" s="30">
        <v>267.74086</v>
      </c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2"/>
      <c r="CU26" s="41" t="s">
        <v>116</v>
      </c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3"/>
      <c r="DI26" s="27" t="s">
        <v>59</v>
      </c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9"/>
      <c r="DY26" s="27" t="s">
        <v>59</v>
      </c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9"/>
      <c r="EO26" s="27" t="s">
        <v>59</v>
      </c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9"/>
    </row>
    <row r="27" spans="1:179" s="17" customFormat="1" ht="38.25" customHeight="1">
      <c r="A27" s="35" t="s">
        <v>5</v>
      </c>
      <c r="B27" s="36"/>
      <c r="C27" s="36"/>
      <c r="D27" s="36"/>
      <c r="E27" s="36"/>
      <c r="F27" s="36"/>
      <c r="G27" s="36"/>
      <c r="H27" s="37"/>
      <c r="I27" s="25"/>
      <c r="J27" s="52" t="s">
        <v>36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3"/>
      <c r="AQ27" s="35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7"/>
      <c r="BE27" s="35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7"/>
      <c r="BS27" s="38">
        <f>SUM(BS28:CF34)</f>
        <v>36385.199870000004</v>
      </c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6"/>
      <c r="CG27" s="38">
        <f>SUM(CG28:CT34)</f>
        <v>36385.199870000004</v>
      </c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6"/>
      <c r="CU27" s="44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6"/>
      <c r="DI27" s="44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6"/>
      <c r="DY27" s="44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6"/>
      <c r="EO27" s="44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6"/>
      <c r="FR27" s="20"/>
      <c r="FS27" s="20"/>
      <c r="FT27" s="20"/>
      <c r="FU27" s="20"/>
      <c r="FV27" s="20"/>
      <c r="FW27" s="20"/>
    </row>
    <row r="28" spans="1:180" s="16" customFormat="1" ht="39" customHeight="1">
      <c r="A28" s="47" t="s">
        <v>37</v>
      </c>
      <c r="B28" s="48"/>
      <c r="C28" s="48"/>
      <c r="D28" s="48"/>
      <c r="E28" s="48"/>
      <c r="F28" s="48"/>
      <c r="G28" s="48"/>
      <c r="H28" s="49"/>
      <c r="I28" s="26"/>
      <c r="J28" s="33" t="s">
        <v>87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47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9"/>
      <c r="BE28" s="47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9"/>
      <c r="BS28" s="30">
        <f>CG28</f>
        <v>18102.54164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9"/>
      <c r="CG28" s="30">
        <v>18102.54164</v>
      </c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9"/>
      <c r="CU28" s="41" t="s">
        <v>43</v>
      </c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3"/>
      <c r="DI28" s="27" t="s">
        <v>59</v>
      </c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9"/>
      <c r="DY28" s="27" t="s">
        <v>59</v>
      </c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9"/>
      <c r="EO28" s="27" t="s">
        <v>59</v>
      </c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9"/>
      <c r="FP28" s="16">
        <f>CG28/$CG$12*100</f>
        <v>2.9638942435045452</v>
      </c>
      <c r="FU28" s="21"/>
      <c r="FV28" s="23"/>
      <c r="FW28" s="23"/>
      <c r="FX28" s="23"/>
    </row>
    <row r="29" spans="1:180" s="16" customFormat="1" ht="39.75" customHeight="1">
      <c r="A29" s="47" t="s">
        <v>51</v>
      </c>
      <c r="B29" s="48"/>
      <c r="C29" s="48"/>
      <c r="D29" s="48"/>
      <c r="E29" s="48"/>
      <c r="F29" s="48"/>
      <c r="G29" s="48"/>
      <c r="H29" s="49"/>
      <c r="I29" s="26"/>
      <c r="J29" s="33" t="s">
        <v>88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47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9"/>
      <c r="BE29" s="47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9"/>
      <c r="BS29" s="30">
        <f aca="true" t="shared" si="0" ref="BS29:BS34">CG29</f>
        <v>4800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9"/>
      <c r="CG29" s="30">
        <v>4800</v>
      </c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9"/>
      <c r="CU29" s="41" t="s">
        <v>43</v>
      </c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3"/>
      <c r="DI29" s="27" t="s">
        <v>59</v>
      </c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9"/>
      <c r="DY29" s="27" t="s">
        <v>59</v>
      </c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9"/>
      <c r="EO29" s="27" t="s">
        <v>59</v>
      </c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9"/>
      <c r="FP29" s="16">
        <f>CG29/$CG$12*100</f>
        <v>0.7858947462596096</v>
      </c>
      <c r="FU29" s="21"/>
      <c r="FV29" s="23"/>
      <c r="FW29" s="23"/>
      <c r="FX29" s="23"/>
    </row>
    <row r="30" spans="1:180" s="16" customFormat="1" ht="39.75" customHeight="1">
      <c r="A30" s="47" t="s">
        <v>52</v>
      </c>
      <c r="B30" s="48"/>
      <c r="C30" s="48"/>
      <c r="D30" s="48"/>
      <c r="E30" s="48"/>
      <c r="F30" s="48"/>
      <c r="G30" s="48"/>
      <c r="H30" s="49"/>
      <c r="I30" s="26"/>
      <c r="J30" s="33" t="s">
        <v>99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47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9"/>
      <c r="BE30" s="47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9"/>
      <c r="BS30" s="30">
        <f>CG30</f>
        <v>347.5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9"/>
      <c r="CG30" s="30">
        <v>347.5</v>
      </c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9"/>
      <c r="CU30" s="41" t="s">
        <v>43</v>
      </c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3"/>
      <c r="DI30" s="27" t="s">
        <v>59</v>
      </c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9"/>
      <c r="DY30" s="27" t="s">
        <v>59</v>
      </c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9"/>
      <c r="EO30" s="27" t="s">
        <v>59</v>
      </c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9"/>
      <c r="FU30" s="21"/>
      <c r="FV30" s="23"/>
      <c r="FW30" s="23"/>
      <c r="FX30" s="23"/>
    </row>
    <row r="31" spans="1:180" s="16" customFormat="1" ht="39.75" customHeight="1">
      <c r="A31" s="47" t="s">
        <v>53</v>
      </c>
      <c r="B31" s="48"/>
      <c r="C31" s="48"/>
      <c r="D31" s="48"/>
      <c r="E31" s="48"/>
      <c r="F31" s="48"/>
      <c r="G31" s="48"/>
      <c r="H31" s="49"/>
      <c r="I31" s="26"/>
      <c r="J31" s="33" t="s">
        <v>89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47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9"/>
      <c r="BE31" s="47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30">
        <f t="shared" si="0"/>
        <v>871.0999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9"/>
      <c r="CG31" s="30">
        <v>871.0999</v>
      </c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9"/>
      <c r="CU31" s="41" t="s">
        <v>43</v>
      </c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3"/>
      <c r="DI31" s="27" t="s">
        <v>59</v>
      </c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9"/>
      <c r="DY31" s="27" t="s">
        <v>59</v>
      </c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9"/>
      <c r="EO31" s="27" t="s">
        <v>59</v>
      </c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9"/>
      <c r="FP31" s="16">
        <f>CG31/$CG$12*100</f>
        <v>0.1426235072660982</v>
      </c>
      <c r="FU31" s="21"/>
      <c r="FV31" s="23"/>
      <c r="FW31" s="23"/>
      <c r="FX31" s="23"/>
    </row>
    <row r="32" spans="1:180" s="16" customFormat="1" ht="36.75" customHeight="1">
      <c r="A32" s="47" t="s">
        <v>54</v>
      </c>
      <c r="B32" s="48"/>
      <c r="C32" s="48"/>
      <c r="D32" s="48"/>
      <c r="E32" s="48"/>
      <c r="F32" s="48"/>
      <c r="G32" s="48"/>
      <c r="H32" s="49"/>
      <c r="I32" s="26"/>
      <c r="J32" s="33" t="s">
        <v>90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47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9"/>
      <c r="BE32" s="47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9"/>
      <c r="BS32" s="30">
        <f t="shared" si="0"/>
        <v>250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9"/>
      <c r="CG32" s="30">
        <v>250</v>
      </c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9"/>
      <c r="CU32" s="41" t="s">
        <v>43</v>
      </c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3"/>
      <c r="DI32" s="27" t="s">
        <v>59</v>
      </c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9"/>
      <c r="DY32" s="27" t="s">
        <v>59</v>
      </c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9"/>
      <c r="EO32" s="27" t="s">
        <v>59</v>
      </c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9"/>
      <c r="FU32" s="21"/>
      <c r="FV32" s="23"/>
      <c r="FW32" s="23"/>
      <c r="FX32" s="23"/>
    </row>
    <row r="33" spans="1:180" s="16" customFormat="1" ht="37.5" customHeight="1">
      <c r="A33" s="47" t="s">
        <v>58</v>
      </c>
      <c r="B33" s="48"/>
      <c r="C33" s="48"/>
      <c r="D33" s="48"/>
      <c r="E33" s="48"/>
      <c r="F33" s="48"/>
      <c r="G33" s="48"/>
      <c r="H33" s="49"/>
      <c r="I33" s="26"/>
      <c r="J33" s="33" t="s">
        <v>86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47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9"/>
      <c r="BE33" s="47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9"/>
      <c r="BS33" s="30">
        <f t="shared" si="0"/>
        <v>10000.78333</v>
      </c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9"/>
      <c r="CG33" s="30">
        <v>10000.78333</v>
      </c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9"/>
      <c r="CU33" s="41" t="s">
        <v>43</v>
      </c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3"/>
      <c r="DI33" s="27" t="s">
        <v>59</v>
      </c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9"/>
      <c r="DY33" s="27" t="s">
        <v>59</v>
      </c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9"/>
      <c r="EO33" s="27" t="s">
        <v>59</v>
      </c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9"/>
      <c r="FU33" s="21"/>
      <c r="FV33" s="23"/>
      <c r="FW33" s="23"/>
      <c r="FX33" s="23"/>
    </row>
    <row r="34" spans="1:180" s="16" customFormat="1" ht="31.5" customHeight="1">
      <c r="A34" s="47" t="s">
        <v>68</v>
      </c>
      <c r="B34" s="48"/>
      <c r="C34" s="48"/>
      <c r="D34" s="48"/>
      <c r="E34" s="48"/>
      <c r="F34" s="48"/>
      <c r="G34" s="48"/>
      <c r="H34" s="49"/>
      <c r="I34" s="26"/>
      <c r="J34" s="33" t="s">
        <v>91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47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9"/>
      <c r="BE34" s="47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9"/>
      <c r="BS34" s="30">
        <f t="shared" si="0"/>
        <v>2013.275</v>
      </c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9"/>
      <c r="CG34" s="30">
        <v>2013.275</v>
      </c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9"/>
      <c r="CU34" s="41" t="s">
        <v>43</v>
      </c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3"/>
      <c r="DI34" s="27" t="s">
        <v>59</v>
      </c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9"/>
      <c r="DY34" s="27" t="s">
        <v>59</v>
      </c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9"/>
      <c r="EO34" s="27" t="s">
        <v>59</v>
      </c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9"/>
      <c r="FU34" s="21"/>
      <c r="FV34" s="23"/>
      <c r="FW34" s="23"/>
      <c r="FX34" s="23"/>
    </row>
    <row r="35" spans="1:179" s="17" customFormat="1" ht="25.5" customHeight="1">
      <c r="A35" s="35" t="s">
        <v>8</v>
      </c>
      <c r="B35" s="36"/>
      <c r="C35" s="36"/>
      <c r="D35" s="36"/>
      <c r="E35" s="36"/>
      <c r="F35" s="36"/>
      <c r="G35" s="36"/>
      <c r="H35" s="37"/>
      <c r="I35" s="25"/>
      <c r="J35" s="52" t="s">
        <v>38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3"/>
      <c r="AQ35" s="35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7"/>
      <c r="BE35" s="35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7"/>
      <c r="BS35" s="38">
        <v>0</v>
      </c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6"/>
      <c r="CG35" s="38">
        <v>0</v>
      </c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6"/>
      <c r="CU35" s="44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6"/>
      <c r="DI35" s="44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6"/>
      <c r="DY35" s="44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6"/>
      <c r="EO35" s="44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6"/>
      <c r="FR35" s="22"/>
      <c r="FS35" s="16"/>
      <c r="FT35" s="16"/>
      <c r="FU35" s="16"/>
      <c r="FV35" s="16"/>
      <c r="FW35" s="22"/>
    </row>
    <row r="36" spans="1:161" s="17" customFormat="1" ht="25.5" customHeight="1">
      <c r="A36" s="35" t="s">
        <v>22</v>
      </c>
      <c r="B36" s="36"/>
      <c r="C36" s="36"/>
      <c r="D36" s="36"/>
      <c r="E36" s="36"/>
      <c r="F36" s="36"/>
      <c r="G36" s="36"/>
      <c r="H36" s="37"/>
      <c r="I36" s="25"/>
      <c r="J36" s="52" t="s">
        <v>39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3"/>
      <c r="AQ36" s="35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7"/>
      <c r="BE36" s="35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38">
        <f>SUM(BS37:CF38)</f>
        <v>4852.881</v>
      </c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6"/>
      <c r="CG36" s="38">
        <f>SUM(CG37:CT38)</f>
        <v>4852.881</v>
      </c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6"/>
      <c r="CU36" s="44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6"/>
      <c r="DI36" s="44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6"/>
      <c r="DY36" s="44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6"/>
      <c r="EO36" s="44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6"/>
    </row>
    <row r="37" spans="1:161" s="16" customFormat="1" ht="81" customHeight="1">
      <c r="A37" s="47" t="s">
        <v>40</v>
      </c>
      <c r="B37" s="48"/>
      <c r="C37" s="48"/>
      <c r="D37" s="48"/>
      <c r="E37" s="48"/>
      <c r="F37" s="48"/>
      <c r="G37" s="48"/>
      <c r="H37" s="49"/>
      <c r="I37" s="26"/>
      <c r="J37" s="33" t="s">
        <v>139</v>
      </c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47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9"/>
      <c r="BE37" s="47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9"/>
      <c r="BS37" s="30">
        <f>CG37</f>
        <v>3830.563</v>
      </c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9"/>
      <c r="CG37" s="30">
        <v>3830.563</v>
      </c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9"/>
      <c r="CU37" s="41" t="s">
        <v>43</v>
      </c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3"/>
      <c r="DI37" s="27" t="s">
        <v>59</v>
      </c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9"/>
      <c r="DY37" s="27" t="s">
        <v>59</v>
      </c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9"/>
      <c r="EO37" s="27" t="s">
        <v>59</v>
      </c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9"/>
    </row>
    <row r="38" spans="1:161" s="16" customFormat="1" ht="69.75" customHeight="1">
      <c r="A38" s="47" t="s">
        <v>84</v>
      </c>
      <c r="B38" s="48"/>
      <c r="C38" s="48"/>
      <c r="D38" s="48"/>
      <c r="E38" s="48"/>
      <c r="F38" s="48"/>
      <c r="G38" s="48"/>
      <c r="H38" s="49"/>
      <c r="I38" s="26"/>
      <c r="J38" s="33" t="s">
        <v>140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4"/>
      <c r="AQ38" s="47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9"/>
      <c r="BE38" s="47"/>
      <c r="BF38" s="48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9"/>
      <c r="BS38" s="30">
        <f>CG38</f>
        <v>1022.318</v>
      </c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9"/>
      <c r="CG38" s="30">
        <v>1022.318</v>
      </c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  <c r="CT38" s="29"/>
      <c r="CU38" s="41" t="s">
        <v>43</v>
      </c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3"/>
      <c r="DI38" s="27" t="s">
        <v>59</v>
      </c>
      <c r="DJ38" s="28"/>
      <c r="DK38" s="28"/>
      <c r="DL38" s="28"/>
      <c r="DM38" s="28"/>
      <c r="DN38" s="28"/>
      <c r="DO38" s="28"/>
      <c r="DP38" s="28"/>
      <c r="DQ38" s="28"/>
      <c r="DR38" s="28"/>
      <c r="DS38" s="28"/>
      <c r="DT38" s="28"/>
      <c r="DU38" s="28"/>
      <c r="DV38" s="28"/>
      <c r="DW38" s="28"/>
      <c r="DX38" s="29"/>
      <c r="DY38" s="27" t="s">
        <v>59</v>
      </c>
      <c r="DZ38" s="28"/>
      <c r="EA38" s="28"/>
      <c r="EB38" s="28"/>
      <c r="EC38" s="28"/>
      <c r="ED38" s="28"/>
      <c r="EE38" s="28"/>
      <c r="EF38" s="28"/>
      <c r="EG38" s="28"/>
      <c r="EH38" s="28"/>
      <c r="EI38" s="28"/>
      <c r="EJ38" s="28"/>
      <c r="EK38" s="28"/>
      <c r="EL38" s="28"/>
      <c r="EM38" s="28"/>
      <c r="EN38" s="29"/>
      <c r="EO38" s="27" t="s">
        <v>59</v>
      </c>
      <c r="EP38" s="28"/>
      <c r="EQ38" s="28"/>
      <c r="ER38" s="28"/>
      <c r="ES38" s="28"/>
      <c r="ET38" s="28"/>
      <c r="EU38" s="28"/>
      <c r="EV38" s="28"/>
      <c r="EW38" s="28"/>
      <c r="EX38" s="28"/>
      <c r="EY38" s="28"/>
      <c r="EZ38" s="28"/>
      <c r="FA38" s="28"/>
      <c r="FB38" s="28"/>
      <c r="FC38" s="28"/>
      <c r="FD38" s="28"/>
      <c r="FE38" s="29"/>
    </row>
  </sheetData>
  <sheetProtection/>
  <mergeCells count="307">
    <mergeCell ref="DY30:EN30"/>
    <mergeCell ref="EO30:FE30"/>
    <mergeCell ref="DY26:EN26"/>
    <mergeCell ref="EO26:FE26"/>
    <mergeCell ref="A30:H30"/>
    <mergeCell ref="J30:AP30"/>
    <mergeCell ref="AQ30:BD30"/>
    <mergeCell ref="BE30:BR30"/>
    <mergeCell ref="BS30:CF30"/>
    <mergeCell ref="CG30:CT30"/>
    <mergeCell ref="CU30:DH30"/>
    <mergeCell ref="DI30:DX30"/>
    <mergeCell ref="DY25:EN25"/>
    <mergeCell ref="EO25:FE25"/>
    <mergeCell ref="A26:H26"/>
    <mergeCell ref="J26:AP26"/>
    <mergeCell ref="AQ26:BD26"/>
    <mergeCell ref="BE26:BR26"/>
    <mergeCell ref="BS26:CF26"/>
    <mergeCell ref="CG26:CT26"/>
    <mergeCell ref="A22:H22"/>
    <mergeCell ref="J22:AP22"/>
    <mergeCell ref="AQ22:BD22"/>
    <mergeCell ref="BE22:BR22"/>
    <mergeCell ref="BS22:CF22"/>
    <mergeCell ref="CG22:CT22"/>
    <mergeCell ref="A25:H25"/>
    <mergeCell ref="J25:AP25"/>
    <mergeCell ref="AQ25:BD25"/>
    <mergeCell ref="BE25:BR25"/>
    <mergeCell ref="BS25:CF25"/>
    <mergeCell ref="CG25:CT25"/>
    <mergeCell ref="EO18:FE18"/>
    <mergeCell ref="A18:H18"/>
    <mergeCell ref="J18:AP18"/>
    <mergeCell ref="AQ18:BD18"/>
    <mergeCell ref="BE18:BR18"/>
    <mergeCell ref="BS18:CF18"/>
    <mergeCell ref="CG18:CT18"/>
    <mergeCell ref="DY34:EN34"/>
    <mergeCell ref="J35:AP35"/>
    <mergeCell ref="AQ35:BD35"/>
    <mergeCell ref="CU18:DH18"/>
    <mergeCell ref="DI18:DX18"/>
    <mergeCell ref="DY18:EN18"/>
    <mergeCell ref="DY22:EN22"/>
    <mergeCell ref="CU26:DH26"/>
    <mergeCell ref="DI26:DX26"/>
    <mergeCell ref="CU22:DH22"/>
    <mergeCell ref="CU38:DH38"/>
    <mergeCell ref="DI38:DX38"/>
    <mergeCell ref="DY38:EN38"/>
    <mergeCell ref="DY37:EN37"/>
    <mergeCell ref="CU37:DH37"/>
    <mergeCell ref="J32:AP32"/>
    <mergeCell ref="AQ32:BD32"/>
    <mergeCell ref="BE32:BR32"/>
    <mergeCell ref="BS32:CF32"/>
    <mergeCell ref="CG34:CT34"/>
    <mergeCell ref="CU21:DH21"/>
    <mergeCell ref="AQ23:BD23"/>
    <mergeCell ref="CG20:CT20"/>
    <mergeCell ref="EO38:FE38"/>
    <mergeCell ref="A38:H38"/>
    <mergeCell ref="J38:AP38"/>
    <mergeCell ref="AQ38:BD38"/>
    <mergeCell ref="BE38:BR38"/>
    <mergeCell ref="BS38:CF38"/>
    <mergeCell ref="CG38:CT38"/>
    <mergeCell ref="J31:AP31"/>
    <mergeCell ref="J21:AP21"/>
    <mergeCell ref="AQ21:BD21"/>
    <mergeCell ref="BE21:BR21"/>
    <mergeCell ref="BS21:CF21"/>
    <mergeCell ref="CG21:CT21"/>
    <mergeCell ref="CU32:DH32"/>
    <mergeCell ref="DI32:DX32"/>
    <mergeCell ref="DY32:EN32"/>
    <mergeCell ref="EO32:FE32"/>
    <mergeCell ref="A16:H16"/>
    <mergeCell ref="J16:AP16"/>
    <mergeCell ref="AQ16:BD16"/>
    <mergeCell ref="BE16:BR16"/>
    <mergeCell ref="BS16:CF16"/>
    <mergeCell ref="CU19:DH19"/>
    <mergeCell ref="EO31:FE31"/>
    <mergeCell ref="EO20:FE20"/>
    <mergeCell ref="DI21:DX21"/>
    <mergeCell ref="DY21:EN21"/>
    <mergeCell ref="EO28:FE28"/>
    <mergeCell ref="EO21:FE21"/>
    <mergeCell ref="DI23:DX23"/>
    <mergeCell ref="EO23:FE23"/>
    <mergeCell ref="EO22:FE22"/>
    <mergeCell ref="DI22:DX22"/>
    <mergeCell ref="CB3:EG3"/>
    <mergeCell ref="CB4:EG4"/>
    <mergeCell ref="AQ5:AT5"/>
    <mergeCell ref="A8:H9"/>
    <mergeCell ref="I8:AP9"/>
    <mergeCell ref="AQ8:BR8"/>
    <mergeCell ref="BS8:DH8"/>
    <mergeCell ref="DI8:FE8"/>
    <mergeCell ref="AQ9:BD9"/>
    <mergeCell ref="A6:FE6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CG13:CT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EO12:FE12"/>
    <mergeCell ref="CU13:DH13"/>
    <mergeCell ref="DI13:DX13"/>
    <mergeCell ref="DY13:EN13"/>
    <mergeCell ref="EO14:FE14"/>
    <mergeCell ref="A13:H13"/>
    <mergeCell ref="J13:AP13"/>
    <mergeCell ref="AQ13:BD13"/>
    <mergeCell ref="BE13:BR13"/>
    <mergeCell ref="BS13:CF13"/>
    <mergeCell ref="DY19:EN19"/>
    <mergeCell ref="EO19:FE19"/>
    <mergeCell ref="J14:AP14"/>
    <mergeCell ref="AQ14:BD14"/>
    <mergeCell ref="BE14:BR14"/>
    <mergeCell ref="BS14:CF14"/>
    <mergeCell ref="CG14:CT14"/>
    <mergeCell ref="CU16:DH16"/>
    <mergeCell ref="CG16:CT16"/>
    <mergeCell ref="DI19:DX19"/>
    <mergeCell ref="A19:H19"/>
    <mergeCell ref="J19:AP19"/>
    <mergeCell ref="DY31:EN31"/>
    <mergeCell ref="EO13:FE13"/>
    <mergeCell ref="CU14:DH14"/>
    <mergeCell ref="DI14:DX14"/>
    <mergeCell ref="DY14:EN14"/>
    <mergeCell ref="DI20:DX20"/>
    <mergeCell ref="DY20:EN20"/>
    <mergeCell ref="CU20:DH20"/>
    <mergeCell ref="J20:AP20"/>
    <mergeCell ref="AQ20:BD20"/>
    <mergeCell ref="BE20:BR20"/>
    <mergeCell ref="BS20:CF20"/>
    <mergeCell ref="BS19:CF19"/>
    <mergeCell ref="AQ19:BD19"/>
    <mergeCell ref="A14:H14"/>
    <mergeCell ref="CU31:DH31"/>
    <mergeCell ref="DI31:DX31"/>
    <mergeCell ref="DY23:EN23"/>
    <mergeCell ref="DY29:EN29"/>
    <mergeCell ref="A23:H23"/>
    <mergeCell ref="J23:AP23"/>
    <mergeCell ref="AQ24:BD24"/>
    <mergeCell ref="DY27:EN27"/>
    <mergeCell ref="A20:H20"/>
    <mergeCell ref="EO27:FE27"/>
    <mergeCell ref="CU23:DH23"/>
    <mergeCell ref="DI28:DX28"/>
    <mergeCell ref="CU28:DH28"/>
    <mergeCell ref="CU27:DH27"/>
    <mergeCell ref="BS23:CF23"/>
    <mergeCell ref="CG23:CT23"/>
    <mergeCell ref="EO24:FE24"/>
    <mergeCell ref="CU24:DH24"/>
    <mergeCell ref="DI24:DX24"/>
    <mergeCell ref="BE27:BR27"/>
    <mergeCell ref="BS27:CF27"/>
    <mergeCell ref="CG27:CT27"/>
    <mergeCell ref="CG24:CT24"/>
    <mergeCell ref="DY24:EN24"/>
    <mergeCell ref="BE24:BR24"/>
    <mergeCell ref="BS24:CF24"/>
    <mergeCell ref="CU25:DH25"/>
    <mergeCell ref="DI25:DX25"/>
    <mergeCell ref="DY28:EN28"/>
    <mergeCell ref="DI27:DX27"/>
    <mergeCell ref="A28:H28"/>
    <mergeCell ref="A29:H29"/>
    <mergeCell ref="J29:AP29"/>
    <mergeCell ref="AQ29:BD29"/>
    <mergeCell ref="BE29:BR29"/>
    <mergeCell ref="BS29:CF29"/>
    <mergeCell ref="CG29:CT29"/>
    <mergeCell ref="CU29:DH29"/>
    <mergeCell ref="EO29:FE29"/>
    <mergeCell ref="EO34:FE34"/>
    <mergeCell ref="DY35:EN35"/>
    <mergeCell ref="EO35:FE35"/>
    <mergeCell ref="CU35:DH35"/>
    <mergeCell ref="A34:H34"/>
    <mergeCell ref="J34:AP34"/>
    <mergeCell ref="AQ34:BD34"/>
    <mergeCell ref="BE34:BR34"/>
    <mergeCell ref="BS34:CF34"/>
    <mergeCell ref="A35:H35"/>
    <mergeCell ref="CG35:CT35"/>
    <mergeCell ref="BS37:CF37"/>
    <mergeCell ref="CG37:CT37"/>
    <mergeCell ref="J36:AP36"/>
    <mergeCell ref="AQ36:BD36"/>
    <mergeCell ref="BE36:BR36"/>
    <mergeCell ref="BS36:CF36"/>
    <mergeCell ref="CG36:CT36"/>
    <mergeCell ref="A36:H36"/>
    <mergeCell ref="EO37:FE37"/>
    <mergeCell ref="DY36:EN36"/>
    <mergeCell ref="EO36:FE36"/>
    <mergeCell ref="DI35:DX35"/>
    <mergeCell ref="CU36:DH36"/>
    <mergeCell ref="DY33:EN33"/>
    <mergeCell ref="EO33:FE33"/>
    <mergeCell ref="DI36:DX36"/>
    <mergeCell ref="CU34:DH34"/>
    <mergeCell ref="DI34:DX34"/>
    <mergeCell ref="CU33:DH33"/>
    <mergeCell ref="DI37:DX37"/>
    <mergeCell ref="A37:H37"/>
    <mergeCell ref="J37:AP37"/>
    <mergeCell ref="AQ37:BD37"/>
    <mergeCell ref="BE37:BR37"/>
    <mergeCell ref="DI33:DX33"/>
    <mergeCell ref="BE35:BR35"/>
    <mergeCell ref="BS35:CF35"/>
    <mergeCell ref="AQ33:BD33"/>
    <mergeCell ref="DI29:DX29"/>
    <mergeCell ref="A31:H31"/>
    <mergeCell ref="CG32:CT32"/>
    <mergeCell ref="A32:H32"/>
    <mergeCell ref="A24:H24"/>
    <mergeCell ref="J24:AP24"/>
    <mergeCell ref="A27:H27"/>
    <mergeCell ref="J27:AP27"/>
    <mergeCell ref="AQ27:BD27"/>
    <mergeCell ref="CG28:CT28"/>
    <mergeCell ref="A21:H21"/>
    <mergeCell ref="CG31:CT31"/>
    <mergeCell ref="BS31:CF31"/>
    <mergeCell ref="A33:H33"/>
    <mergeCell ref="J33:AP33"/>
    <mergeCell ref="BE28:BR28"/>
    <mergeCell ref="BE23:BR23"/>
    <mergeCell ref="BS28:CF28"/>
    <mergeCell ref="J28:AP28"/>
    <mergeCell ref="AQ28:BD28"/>
    <mergeCell ref="BE33:BR33"/>
    <mergeCell ref="BS33:CF33"/>
    <mergeCell ref="CG33:CT33"/>
    <mergeCell ref="BE31:BR31"/>
    <mergeCell ref="AQ31:BD31"/>
    <mergeCell ref="AQ17:BD17"/>
    <mergeCell ref="BS17:CF17"/>
    <mergeCell ref="CG17:CT17"/>
    <mergeCell ref="BE19:BR19"/>
    <mergeCell ref="CG19:CT19"/>
    <mergeCell ref="A17:H17"/>
    <mergeCell ref="J17:AP17"/>
    <mergeCell ref="A15:H15"/>
    <mergeCell ref="J15:AP15"/>
    <mergeCell ref="AQ15:BD15"/>
    <mergeCell ref="BE15:BR15"/>
    <mergeCell ref="CU17:DH17"/>
    <mergeCell ref="DI17:DX17"/>
    <mergeCell ref="DY17:EN17"/>
    <mergeCell ref="EO17:FE17"/>
    <mergeCell ref="DI16:DX16"/>
    <mergeCell ref="BE17:BR17"/>
    <mergeCell ref="DY16:EN16"/>
    <mergeCell ref="EO16:FE16"/>
    <mergeCell ref="BS15:CF15"/>
    <mergeCell ref="CG15:CT15"/>
    <mergeCell ref="DI15:DX15"/>
    <mergeCell ref="DY15:EN15"/>
    <mergeCell ref="EO15:FE15"/>
    <mergeCell ref="CU15:DH1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X37"/>
  <sheetViews>
    <sheetView zoomScale="80" zoomScaleNormal="80" zoomScaleSheetLayoutView="85" zoomScalePageLayoutView="0" workbookViewId="0" topLeftCell="A1">
      <pane xSplit="42" ySplit="11" topLeftCell="AQ12" activePane="bottomRight" state="frozen"/>
      <selection pane="topLeft" activeCell="A1" sqref="A1"/>
      <selection pane="topRight" activeCell="AQ1" sqref="AQ1"/>
      <selection pane="bottomLeft" activeCell="A12" sqref="A12"/>
      <selection pane="bottomRight" activeCell="FQ18" sqref="FO18:FQ18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71" width="0.875" style="11" customWidth="1"/>
    <col min="172" max="172" width="5.875" style="11" hidden="1" customWidth="1"/>
    <col min="173" max="176" width="0.875" style="11" customWidth="1"/>
    <col min="177" max="177" width="7.375" style="11" customWidth="1"/>
    <col min="178" max="179" width="0.875" style="11" customWidth="1"/>
    <col min="180" max="180" width="20.00390625" style="11" customWidth="1"/>
    <col min="181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54" t="s">
        <v>41</v>
      </c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</row>
    <row r="4" spans="80:137" s="8" customFormat="1" ht="11.25">
      <c r="CB4" s="55" t="s">
        <v>6</v>
      </c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</row>
    <row r="5" spans="42:47" s="13" customFormat="1" ht="15.75">
      <c r="AP5" s="15" t="s">
        <v>47</v>
      </c>
      <c r="AQ5" s="50" t="s">
        <v>85</v>
      </c>
      <c r="AR5" s="50"/>
      <c r="AS5" s="50"/>
      <c r="AT5" s="50"/>
      <c r="AU5" s="13" t="s">
        <v>26</v>
      </c>
    </row>
    <row r="6" spans="1:161" s="13" customFormat="1" ht="21.75" customHeight="1">
      <c r="A6" s="51" t="s">
        <v>45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</row>
    <row r="7" spans="1:161" s="13" customFormat="1" ht="21.75" customHeight="1">
      <c r="A7" s="51" t="s">
        <v>61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</row>
    <row r="9" spans="1:161" s="16" customFormat="1" ht="28.5" customHeight="1">
      <c r="A9" s="59" t="s">
        <v>9</v>
      </c>
      <c r="B9" s="60"/>
      <c r="C9" s="60"/>
      <c r="D9" s="60"/>
      <c r="E9" s="60"/>
      <c r="F9" s="60"/>
      <c r="G9" s="60"/>
      <c r="H9" s="61"/>
      <c r="I9" s="59" t="s">
        <v>10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1"/>
      <c r="AQ9" s="41" t="s">
        <v>13</v>
      </c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3"/>
      <c r="BS9" s="41" t="s">
        <v>14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3"/>
      <c r="DI9" s="41" t="s">
        <v>18</v>
      </c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3"/>
    </row>
    <row r="10" spans="1:161" s="16" customFormat="1" ht="66" customHeight="1">
      <c r="A10" s="62"/>
      <c r="B10" s="63"/>
      <c r="C10" s="63"/>
      <c r="D10" s="63"/>
      <c r="E10" s="63"/>
      <c r="F10" s="63"/>
      <c r="G10" s="63"/>
      <c r="H10" s="64"/>
      <c r="I10" s="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4"/>
      <c r="AQ10" s="41" t="s">
        <v>11</v>
      </c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3"/>
      <c r="BE10" s="41" t="s">
        <v>12</v>
      </c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3"/>
      <c r="BS10" s="41" t="s">
        <v>15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3"/>
      <c r="CG10" s="41" t="s">
        <v>16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3"/>
      <c r="CU10" s="41" t="s">
        <v>17</v>
      </c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3"/>
      <c r="DI10" s="41" t="s">
        <v>19</v>
      </c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3"/>
      <c r="DY10" s="41" t="s">
        <v>20</v>
      </c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3"/>
      <c r="EO10" s="41" t="s">
        <v>21</v>
      </c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</row>
    <row r="11" spans="1:161" s="16" customFormat="1" ht="12.75">
      <c r="A11" s="71" t="s">
        <v>0</v>
      </c>
      <c r="B11" s="72"/>
      <c r="C11" s="72"/>
      <c r="D11" s="72"/>
      <c r="E11" s="72"/>
      <c r="F11" s="72"/>
      <c r="G11" s="72"/>
      <c r="H11" s="73"/>
      <c r="I11" s="71" t="s">
        <v>1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3"/>
      <c r="AQ11" s="71" t="s">
        <v>2</v>
      </c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1" t="s">
        <v>3</v>
      </c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3"/>
      <c r="BS11" s="71" t="s">
        <v>4</v>
      </c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3"/>
      <c r="CG11" s="71" t="s">
        <v>5</v>
      </c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3"/>
      <c r="CU11" s="71" t="s">
        <v>8</v>
      </c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3"/>
      <c r="DI11" s="71" t="s">
        <v>22</v>
      </c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3"/>
      <c r="DY11" s="71" t="s">
        <v>23</v>
      </c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3"/>
      <c r="EO11" s="71" t="s">
        <v>24</v>
      </c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3"/>
    </row>
    <row r="12" spans="1:161" s="17" customFormat="1" ht="12.75">
      <c r="A12" s="35" t="s">
        <v>0</v>
      </c>
      <c r="B12" s="36"/>
      <c r="C12" s="36"/>
      <c r="D12" s="36"/>
      <c r="E12" s="36"/>
      <c r="F12" s="36"/>
      <c r="G12" s="36"/>
      <c r="H12" s="37"/>
      <c r="I12" s="25"/>
      <c r="J12" s="52" t="s">
        <v>27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3"/>
      <c r="AQ12" s="35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7"/>
      <c r="BE12" s="35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7"/>
      <c r="BS12" s="38">
        <f>BS13+BS27+BS35+BS36</f>
        <v>831252.6721827331</v>
      </c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6"/>
      <c r="CG12" s="38">
        <f>CG13+CG27+CG35+CG36</f>
        <v>829812.1721827331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6"/>
      <c r="CU12" s="44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6"/>
      <c r="DI12" s="44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44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6"/>
      <c r="EO12" s="44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7" customFormat="1" ht="38.25" customHeight="1">
      <c r="A13" s="35" t="s">
        <v>1</v>
      </c>
      <c r="B13" s="36"/>
      <c r="C13" s="36"/>
      <c r="D13" s="36"/>
      <c r="E13" s="36"/>
      <c r="F13" s="36"/>
      <c r="G13" s="36"/>
      <c r="H13" s="37"/>
      <c r="I13" s="25"/>
      <c r="J13" s="52" t="s">
        <v>28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3"/>
      <c r="AQ13" s="35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7"/>
      <c r="BE13" s="35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7"/>
      <c r="BS13" s="38">
        <f>BS15+BS17+BS23</f>
        <v>789449.2480027331</v>
      </c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6"/>
      <c r="CG13" s="38">
        <f>CG15+CG17+CG23</f>
        <v>788008.7480027331</v>
      </c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6"/>
      <c r="CU13" s="44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6"/>
      <c r="DI13" s="44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6"/>
      <c r="DY13" s="44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6"/>
      <c r="EO13" s="44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6"/>
    </row>
    <row r="14" spans="1:177" s="16" customFormat="1" ht="12.75">
      <c r="A14" s="47" t="s">
        <v>29</v>
      </c>
      <c r="B14" s="48"/>
      <c r="C14" s="48"/>
      <c r="D14" s="48"/>
      <c r="E14" s="48"/>
      <c r="F14" s="48"/>
      <c r="G14" s="48"/>
      <c r="H14" s="49"/>
      <c r="I14" s="26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47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9"/>
      <c r="BE14" s="47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9"/>
      <c r="BS14" s="27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9"/>
      <c r="CG14" s="27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9"/>
      <c r="CU14" s="27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9"/>
      <c r="DI14" s="27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9"/>
      <c r="DY14" s="27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9"/>
      <c r="EO14" s="27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9"/>
      <c r="FU14" s="17"/>
    </row>
    <row r="15" spans="1:161" s="17" customFormat="1" ht="37.5" customHeight="1">
      <c r="A15" s="35" t="s">
        <v>2</v>
      </c>
      <c r="B15" s="36"/>
      <c r="C15" s="36"/>
      <c r="D15" s="36"/>
      <c r="E15" s="36"/>
      <c r="F15" s="36"/>
      <c r="G15" s="36"/>
      <c r="H15" s="37"/>
      <c r="I15" s="25"/>
      <c r="J15" s="52" t="s">
        <v>30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3"/>
      <c r="AQ15" s="35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7"/>
      <c r="BE15" s="35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7"/>
      <c r="BS15" s="38">
        <f>SUM(BS16:CF16)</f>
        <v>29348.835</v>
      </c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40"/>
      <c r="CG15" s="38">
        <f>SUM(CG16:CT16)</f>
        <v>29348.835</v>
      </c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40"/>
      <c r="CU15" s="56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8"/>
      <c r="DI15" s="44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6"/>
      <c r="DY15" s="44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6"/>
      <c r="EO15" s="44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6"/>
    </row>
    <row r="16" spans="1:177" s="16" customFormat="1" ht="144" customHeight="1">
      <c r="A16" s="47" t="s">
        <v>31</v>
      </c>
      <c r="B16" s="48"/>
      <c r="C16" s="48"/>
      <c r="D16" s="48"/>
      <c r="E16" s="48"/>
      <c r="F16" s="48"/>
      <c r="G16" s="48"/>
      <c r="H16" s="49"/>
      <c r="I16" s="26"/>
      <c r="J16" s="33" t="s">
        <v>79</v>
      </c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47" t="s">
        <v>80</v>
      </c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9"/>
      <c r="BE16" s="47" t="s">
        <v>65</v>
      </c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9"/>
      <c r="BS16" s="30">
        <v>29348.835</v>
      </c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9"/>
      <c r="CG16" s="30">
        <v>29348.835</v>
      </c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9"/>
      <c r="CU16" s="41" t="s">
        <v>119</v>
      </c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3"/>
      <c r="DI16" s="65">
        <v>2.967</v>
      </c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7"/>
      <c r="DY16" s="41" t="s">
        <v>109</v>
      </c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3"/>
      <c r="EO16" s="27">
        <v>2</v>
      </c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9"/>
      <c r="FU16" s="17"/>
    </row>
    <row r="17" spans="1:161" s="17" customFormat="1" ht="12.75">
      <c r="A17" s="35" t="s">
        <v>3</v>
      </c>
      <c r="B17" s="36"/>
      <c r="C17" s="36"/>
      <c r="D17" s="36"/>
      <c r="E17" s="36"/>
      <c r="F17" s="36"/>
      <c r="G17" s="36"/>
      <c r="H17" s="37"/>
      <c r="I17" s="25"/>
      <c r="J17" s="52" t="s">
        <v>32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35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7"/>
      <c r="BE17" s="35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7"/>
      <c r="BS17" s="38">
        <f>SUM(BS18:CF22)</f>
        <v>753468.8011827332</v>
      </c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6"/>
      <c r="CG17" s="38">
        <f>SUM(CG18:CT22)</f>
        <v>752028.3011827332</v>
      </c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6"/>
      <c r="CU17" s="44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6"/>
      <c r="DI17" s="44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6"/>
      <c r="DY17" s="44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6"/>
      <c r="EO17" s="44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6"/>
    </row>
    <row r="18" spans="1:177" s="16" customFormat="1" ht="91.5" customHeight="1">
      <c r="A18" s="47" t="s">
        <v>33</v>
      </c>
      <c r="B18" s="48"/>
      <c r="C18" s="48"/>
      <c r="D18" s="48"/>
      <c r="E18" s="48"/>
      <c r="F18" s="48"/>
      <c r="G18" s="48"/>
      <c r="H18" s="49"/>
      <c r="I18" s="26"/>
      <c r="J18" s="33" t="s">
        <v>83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47" t="s">
        <v>95</v>
      </c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9"/>
      <c r="BE18" s="47" t="s">
        <v>65</v>
      </c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9"/>
      <c r="BS18" s="30">
        <f>CG18</f>
        <v>696260.1349827333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9"/>
      <c r="CG18" s="30">
        <v>696260.1349827333</v>
      </c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9"/>
      <c r="CU18" s="41" t="s">
        <v>116</v>
      </c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3"/>
      <c r="DI18" s="27" t="s">
        <v>59</v>
      </c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9"/>
      <c r="DY18" s="27" t="s">
        <v>59</v>
      </c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9"/>
      <c r="EO18" s="27" t="s">
        <v>59</v>
      </c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9"/>
      <c r="FU18" s="17"/>
    </row>
    <row r="19" spans="1:177" s="16" customFormat="1" ht="51.75" customHeight="1">
      <c r="A19" s="47" t="s">
        <v>50</v>
      </c>
      <c r="B19" s="48"/>
      <c r="C19" s="48"/>
      <c r="D19" s="48"/>
      <c r="E19" s="48"/>
      <c r="F19" s="48"/>
      <c r="G19" s="48"/>
      <c r="H19" s="49"/>
      <c r="I19" s="26"/>
      <c r="J19" s="33" t="s">
        <v>92</v>
      </c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47" t="s">
        <v>94</v>
      </c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9"/>
      <c r="BE19" s="47" t="s">
        <v>64</v>
      </c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9"/>
      <c r="BS19" s="30">
        <v>811.91667</v>
      </c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9"/>
      <c r="CG19" s="30">
        <v>91.66667</v>
      </c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9"/>
      <c r="CU19" s="27" t="s">
        <v>43</v>
      </c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9"/>
      <c r="DI19" s="27" t="s">
        <v>59</v>
      </c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9"/>
      <c r="DY19" s="27" t="s">
        <v>59</v>
      </c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9"/>
      <c r="EO19" s="27" t="s">
        <v>59</v>
      </c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9"/>
      <c r="FU19" s="17"/>
    </row>
    <row r="20" spans="1:177" s="16" customFormat="1" ht="52.5" customHeight="1">
      <c r="A20" s="47" t="s">
        <v>72</v>
      </c>
      <c r="B20" s="48"/>
      <c r="C20" s="48"/>
      <c r="D20" s="48"/>
      <c r="E20" s="48"/>
      <c r="F20" s="48"/>
      <c r="G20" s="48"/>
      <c r="H20" s="49"/>
      <c r="I20" s="26"/>
      <c r="J20" s="33" t="s">
        <v>93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47" t="s">
        <v>94</v>
      </c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9"/>
      <c r="BE20" s="47" t="s">
        <v>64</v>
      </c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9"/>
      <c r="BS20" s="30">
        <v>811.91667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9"/>
      <c r="CG20" s="30">
        <v>91.66667</v>
      </c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9"/>
      <c r="CU20" s="27" t="s">
        <v>43</v>
      </c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9"/>
      <c r="DI20" s="27" t="s">
        <v>59</v>
      </c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9"/>
      <c r="DY20" s="27" t="s">
        <v>59</v>
      </c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9"/>
      <c r="EO20" s="27" t="s">
        <v>59</v>
      </c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  <c r="FU20" s="17"/>
    </row>
    <row r="21" spans="1:161" s="16" customFormat="1" ht="81" customHeight="1">
      <c r="A21" s="47" t="s">
        <v>112</v>
      </c>
      <c r="B21" s="48"/>
      <c r="C21" s="48"/>
      <c r="D21" s="48"/>
      <c r="E21" s="48"/>
      <c r="F21" s="48"/>
      <c r="G21" s="48"/>
      <c r="H21" s="49"/>
      <c r="I21" s="26"/>
      <c r="J21" s="33" t="s">
        <v>120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47" t="s">
        <v>117</v>
      </c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9"/>
      <c r="BE21" s="47" t="s">
        <v>150</v>
      </c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9"/>
      <c r="BS21" s="30">
        <f>CG21</f>
        <v>53760.576</v>
      </c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2"/>
      <c r="CG21" s="30">
        <v>53760.576</v>
      </c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2"/>
      <c r="CU21" s="41" t="s">
        <v>116</v>
      </c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3"/>
      <c r="DI21" s="27" t="s">
        <v>59</v>
      </c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9"/>
      <c r="DY21" s="27" t="s">
        <v>59</v>
      </c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9"/>
      <c r="EO21" s="27" t="s">
        <v>59</v>
      </c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9"/>
    </row>
    <row r="22" spans="1:161" s="16" customFormat="1" ht="81" customHeight="1">
      <c r="A22" s="47" t="s">
        <v>115</v>
      </c>
      <c r="B22" s="48"/>
      <c r="C22" s="48"/>
      <c r="D22" s="48"/>
      <c r="E22" s="48"/>
      <c r="F22" s="48"/>
      <c r="G22" s="48"/>
      <c r="H22" s="49"/>
      <c r="I22" s="26"/>
      <c r="J22" s="33" t="s">
        <v>122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47" t="s">
        <v>123</v>
      </c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9"/>
      <c r="BE22" s="47" t="s">
        <v>73</v>
      </c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9"/>
      <c r="BS22" s="30">
        <f>CG22</f>
        <v>1824.25686</v>
      </c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2"/>
      <c r="CG22" s="30">
        <v>1824.25686</v>
      </c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2"/>
      <c r="CU22" s="41" t="s">
        <v>43</v>
      </c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3"/>
      <c r="DI22" s="27" t="s">
        <v>59</v>
      </c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9"/>
      <c r="DY22" s="27" t="s">
        <v>59</v>
      </c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9"/>
      <c r="EO22" s="27" t="s">
        <v>59</v>
      </c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9"/>
    </row>
    <row r="23" spans="1:161" s="17" customFormat="1" ht="29.25" customHeight="1">
      <c r="A23" s="35" t="s">
        <v>4</v>
      </c>
      <c r="B23" s="36"/>
      <c r="C23" s="36"/>
      <c r="D23" s="36"/>
      <c r="E23" s="36"/>
      <c r="F23" s="36"/>
      <c r="G23" s="36"/>
      <c r="H23" s="37"/>
      <c r="I23" s="25"/>
      <c r="J23" s="52" t="s">
        <v>34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3"/>
      <c r="AQ23" s="35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7"/>
      <c r="BE23" s="35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7"/>
      <c r="BS23" s="38">
        <f>SUM(BS24:CF26)</f>
        <v>6631.611819999999</v>
      </c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6"/>
      <c r="CG23" s="38">
        <f>SUM(CG24:CT26)</f>
        <v>6631.611819999999</v>
      </c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6"/>
      <c r="CU23" s="38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6"/>
      <c r="DI23" s="44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6"/>
      <c r="DY23" s="44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6"/>
      <c r="EO23" s="44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6"/>
    </row>
    <row r="24" spans="1:177" s="16" customFormat="1" ht="85.5" customHeight="1">
      <c r="A24" s="47" t="s">
        <v>35</v>
      </c>
      <c r="B24" s="48"/>
      <c r="C24" s="48"/>
      <c r="D24" s="48"/>
      <c r="E24" s="48"/>
      <c r="F24" s="48"/>
      <c r="G24" s="48"/>
      <c r="H24" s="49"/>
      <c r="I24" s="26"/>
      <c r="J24" s="33" t="s">
        <v>96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47" t="s">
        <v>126</v>
      </c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9"/>
      <c r="BE24" s="47" t="s">
        <v>65</v>
      </c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9"/>
      <c r="BS24" s="30">
        <f>CG24</f>
        <v>5153.597959999999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9"/>
      <c r="CG24" s="30">
        <v>5153.597959999999</v>
      </c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9"/>
      <c r="CU24" s="27" t="s">
        <v>43</v>
      </c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9"/>
      <c r="DI24" s="65">
        <v>15.084</v>
      </c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7"/>
      <c r="DY24" s="41" t="s">
        <v>145</v>
      </c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3"/>
      <c r="EO24" s="27" t="s">
        <v>59</v>
      </c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9"/>
      <c r="FU24" s="17"/>
    </row>
    <row r="25" spans="1:177" s="16" customFormat="1" ht="81" customHeight="1">
      <c r="A25" s="47" t="s">
        <v>57</v>
      </c>
      <c r="B25" s="48"/>
      <c r="C25" s="48"/>
      <c r="D25" s="48"/>
      <c r="E25" s="48"/>
      <c r="F25" s="48"/>
      <c r="G25" s="48"/>
      <c r="H25" s="49"/>
      <c r="I25" s="26"/>
      <c r="J25" s="33" t="s">
        <v>97</v>
      </c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47" t="s">
        <v>126</v>
      </c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9"/>
      <c r="BE25" s="47" t="s">
        <v>65</v>
      </c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9"/>
      <c r="BS25" s="30">
        <f>CG25</f>
        <v>1445.3570599999998</v>
      </c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9"/>
      <c r="CG25" s="30">
        <v>1445.3570599999998</v>
      </c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9"/>
      <c r="CU25" s="27" t="s">
        <v>43</v>
      </c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9"/>
      <c r="DI25" s="65">
        <v>1.7435</v>
      </c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7"/>
      <c r="DY25" s="41" t="s">
        <v>146</v>
      </c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3"/>
      <c r="EO25" s="27" t="s">
        <v>59</v>
      </c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  <c r="FU25" s="17"/>
    </row>
    <row r="26" spans="1:161" s="16" customFormat="1" ht="81" customHeight="1">
      <c r="A26" s="47" t="s">
        <v>134</v>
      </c>
      <c r="B26" s="48"/>
      <c r="C26" s="48"/>
      <c r="D26" s="48"/>
      <c r="E26" s="48"/>
      <c r="F26" s="48"/>
      <c r="G26" s="48"/>
      <c r="H26" s="49"/>
      <c r="I26" s="26"/>
      <c r="J26" s="33" t="s">
        <v>137</v>
      </c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4"/>
      <c r="AQ26" s="47" t="s">
        <v>138</v>
      </c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9"/>
      <c r="BE26" s="68">
        <v>44681</v>
      </c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70"/>
      <c r="BS26" s="30">
        <f>CG26</f>
        <v>32.6568</v>
      </c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2"/>
      <c r="CG26" s="30">
        <v>32.6568</v>
      </c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2"/>
      <c r="CU26" s="41" t="s">
        <v>43</v>
      </c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3"/>
      <c r="DI26" s="27" t="s">
        <v>59</v>
      </c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9"/>
      <c r="DY26" s="27" t="s">
        <v>59</v>
      </c>
      <c r="DZ26" s="28"/>
      <c r="EA26" s="28"/>
      <c r="EB26" s="28"/>
      <c r="EC26" s="28"/>
      <c r="ED26" s="28"/>
      <c r="EE26" s="28"/>
      <c r="EF26" s="28"/>
      <c r="EG26" s="28"/>
      <c r="EH26" s="28"/>
      <c r="EI26" s="28"/>
      <c r="EJ26" s="28"/>
      <c r="EK26" s="28"/>
      <c r="EL26" s="28"/>
      <c r="EM26" s="28"/>
      <c r="EN26" s="29"/>
      <c r="EO26" s="27" t="s">
        <v>59</v>
      </c>
      <c r="EP26" s="28"/>
      <c r="EQ26" s="28"/>
      <c r="ER26" s="28"/>
      <c r="ES26" s="28"/>
      <c r="ET26" s="28"/>
      <c r="EU26" s="28"/>
      <c r="EV26" s="28"/>
      <c r="EW26" s="28"/>
      <c r="EX26" s="28"/>
      <c r="EY26" s="28"/>
      <c r="EZ26" s="28"/>
      <c r="FA26" s="28"/>
      <c r="FB26" s="28"/>
      <c r="FC26" s="28"/>
      <c r="FD26" s="28"/>
      <c r="FE26" s="29"/>
    </row>
    <row r="27" spans="1:180" s="17" customFormat="1" ht="38.25" customHeight="1">
      <c r="A27" s="35" t="s">
        <v>5</v>
      </c>
      <c r="B27" s="36"/>
      <c r="C27" s="36"/>
      <c r="D27" s="36"/>
      <c r="E27" s="36"/>
      <c r="F27" s="36"/>
      <c r="G27" s="36"/>
      <c r="H27" s="37"/>
      <c r="I27" s="25"/>
      <c r="J27" s="52" t="s">
        <v>36</v>
      </c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3"/>
      <c r="AQ27" s="35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7"/>
      <c r="BE27" s="35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7"/>
      <c r="BS27" s="38">
        <f>SUM(BS28:CF34)</f>
        <v>41803.424179999995</v>
      </c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6"/>
      <c r="CG27" s="38">
        <f>SUM(CG28:CT34)</f>
        <v>41803.424179999995</v>
      </c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6"/>
      <c r="CU27" s="44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6"/>
      <c r="DI27" s="44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6"/>
      <c r="DY27" s="44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6"/>
      <c r="EO27" s="44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6"/>
      <c r="FU27" s="21"/>
      <c r="FV27" s="23"/>
      <c r="FW27" s="23"/>
      <c r="FX27" s="23"/>
    </row>
    <row r="28" spans="1:180" s="16" customFormat="1" ht="38.25" customHeight="1">
      <c r="A28" s="47" t="s">
        <v>37</v>
      </c>
      <c r="B28" s="48"/>
      <c r="C28" s="48"/>
      <c r="D28" s="48"/>
      <c r="E28" s="48"/>
      <c r="F28" s="48"/>
      <c r="G28" s="48"/>
      <c r="H28" s="49"/>
      <c r="I28" s="26"/>
      <c r="J28" s="33" t="s">
        <v>87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4"/>
      <c r="AQ28" s="47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9"/>
      <c r="BE28" s="47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9"/>
      <c r="BS28" s="30">
        <f>CG28</f>
        <v>24267.916619999996</v>
      </c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9"/>
      <c r="CG28" s="30">
        <v>24267.916619999996</v>
      </c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  <c r="CT28" s="29"/>
      <c r="CU28" s="41" t="s">
        <v>43</v>
      </c>
      <c r="CV28" s="42"/>
      <c r="CW28" s="42"/>
      <c r="CX28" s="42"/>
      <c r="CY28" s="42"/>
      <c r="CZ28" s="42"/>
      <c r="DA28" s="42"/>
      <c r="DB28" s="42"/>
      <c r="DC28" s="42"/>
      <c r="DD28" s="42"/>
      <c r="DE28" s="42"/>
      <c r="DF28" s="42"/>
      <c r="DG28" s="42"/>
      <c r="DH28" s="43"/>
      <c r="DI28" s="27" t="s">
        <v>59</v>
      </c>
      <c r="DJ28" s="28"/>
      <c r="DK28" s="28"/>
      <c r="DL28" s="28"/>
      <c r="DM28" s="28"/>
      <c r="DN28" s="28"/>
      <c r="DO28" s="28"/>
      <c r="DP28" s="28"/>
      <c r="DQ28" s="28"/>
      <c r="DR28" s="28"/>
      <c r="DS28" s="28"/>
      <c r="DT28" s="28"/>
      <c r="DU28" s="28"/>
      <c r="DV28" s="28"/>
      <c r="DW28" s="28"/>
      <c r="DX28" s="29"/>
      <c r="DY28" s="27" t="s">
        <v>59</v>
      </c>
      <c r="DZ28" s="28"/>
      <c r="EA28" s="28"/>
      <c r="EB28" s="28"/>
      <c r="EC28" s="28"/>
      <c r="ED28" s="28"/>
      <c r="EE28" s="28"/>
      <c r="EF28" s="28"/>
      <c r="EG28" s="28"/>
      <c r="EH28" s="28"/>
      <c r="EI28" s="28"/>
      <c r="EJ28" s="28"/>
      <c r="EK28" s="28"/>
      <c r="EL28" s="28"/>
      <c r="EM28" s="28"/>
      <c r="EN28" s="29"/>
      <c r="EO28" s="27" t="s">
        <v>59</v>
      </c>
      <c r="EP28" s="28"/>
      <c r="EQ28" s="28"/>
      <c r="ER28" s="28"/>
      <c r="ES28" s="28"/>
      <c r="ET28" s="28"/>
      <c r="EU28" s="28"/>
      <c r="EV28" s="28"/>
      <c r="EW28" s="28"/>
      <c r="EX28" s="28"/>
      <c r="EY28" s="28"/>
      <c r="EZ28" s="28"/>
      <c r="FA28" s="28"/>
      <c r="FB28" s="28"/>
      <c r="FC28" s="28"/>
      <c r="FD28" s="28"/>
      <c r="FE28" s="29"/>
      <c r="FP28" s="16">
        <f>CG28/$CG$12*100</f>
        <v>2.9245071877128304</v>
      </c>
      <c r="FU28" s="21"/>
      <c r="FV28" s="23"/>
      <c r="FW28" s="23"/>
      <c r="FX28" s="23"/>
    </row>
    <row r="29" spans="1:180" s="16" customFormat="1" ht="31.5" customHeight="1">
      <c r="A29" s="47" t="s">
        <v>51</v>
      </c>
      <c r="B29" s="48"/>
      <c r="C29" s="48"/>
      <c r="D29" s="48"/>
      <c r="E29" s="48"/>
      <c r="F29" s="48"/>
      <c r="G29" s="48"/>
      <c r="H29" s="49"/>
      <c r="I29" s="26"/>
      <c r="J29" s="33" t="s">
        <v>98</v>
      </c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4"/>
      <c r="AQ29" s="47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9"/>
      <c r="BE29" s="47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9"/>
      <c r="BS29" s="30">
        <f aca="true" t="shared" si="0" ref="BS29:BS34">CG29</f>
        <v>4347.83332</v>
      </c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9"/>
      <c r="CG29" s="30">
        <v>4347.83332</v>
      </c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  <c r="CT29" s="29"/>
      <c r="CU29" s="41" t="s">
        <v>43</v>
      </c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3"/>
      <c r="DI29" s="27" t="s">
        <v>59</v>
      </c>
      <c r="DJ29" s="28"/>
      <c r="DK29" s="28"/>
      <c r="DL29" s="28"/>
      <c r="DM29" s="28"/>
      <c r="DN29" s="28"/>
      <c r="DO29" s="28"/>
      <c r="DP29" s="28"/>
      <c r="DQ29" s="28"/>
      <c r="DR29" s="28"/>
      <c r="DS29" s="28"/>
      <c r="DT29" s="28"/>
      <c r="DU29" s="28"/>
      <c r="DV29" s="28"/>
      <c r="DW29" s="28"/>
      <c r="DX29" s="29"/>
      <c r="DY29" s="27" t="s">
        <v>59</v>
      </c>
      <c r="DZ29" s="28"/>
      <c r="EA29" s="28"/>
      <c r="EB29" s="28"/>
      <c r="EC29" s="28"/>
      <c r="ED29" s="28"/>
      <c r="EE29" s="28"/>
      <c r="EF29" s="28"/>
      <c r="EG29" s="28"/>
      <c r="EH29" s="28"/>
      <c r="EI29" s="28"/>
      <c r="EJ29" s="28"/>
      <c r="EK29" s="28"/>
      <c r="EL29" s="28"/>
      <c r="EM29" s="28"/>
      <c r="EN29" s="29"/>
      <c r="EO29" s="27" t="s">
        <v>59</v>
      </c>
      <c r="EP29" s="28"/>
      <c r="EQ29" s="28"/>
      <c r="ER29" s="28"/>
      <c r="ES29" s="28"/>
      <c r="ET29" s="28"/>
      <c r="EU29" s="28"/>
      <c r="EV29" s="28"/>
      <c r="EW29" s="28"/>
      <c r="EX29" s="28"/>
      <c r="EY29" s="28"/>
      <c r="EZ29" s="28"/>
      <c r="FA29" s="28"/>
      <c r="FB29" s="28"/>
      <c r="FC29" s="28"/>
      <c r="FD29" s="28"/>
      <c r="FE29" s="29"/>
      <c r="FP29" s="16">
        <f>CG29/$CG$12*100</f>
        <v>0.5239539097821962</v>
      </c>
      <c r="FU29" s="21"/>
      <c r="FV29" s="23"/>
      <c r="FW29" s="23"/>
      <c r="FX29" s="23"/>
    </row>
    <row r="30" spans="1:180" s="16" customFormat="1" ht="39" customHeight="1">
      <c r="A30" s="47" t="s">
        <v>52</v>
      </c>
      <c r="B30" s="48"/>
      <c r="C30" s="48"/>
      <c r="D30" s="48"/>
      <c r="E30" s="48"/>
      <c r="F30" s="48"/>
      <c r="G30" s="48"/>
      <c r="H30" s="49"/>
      <c r="I30" s="26"/>
      <c r="J30" s="33" t="s">
        <v>89</v>
      </c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4"/>
      <c r="AQ30" s="47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9"/>
      <c r="BE30" s="47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9"/>
      <c r="BS30" s="30">
        <f t="shared" si="0"/>
        <v>2379.49925</v>
      </c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9"/>
      <c r="CG30" s="30">
        <v>2379.49925</v>
      </c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9"/>
      <c r="CU30" s="41" t="s">
        <v>43</v>
      </c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3"/>
      <c r="DI30" s="27" t="s">
        <v>59</v>
      </c>
      <c r="DJ30" s="28"/>
      <c r="DK30" s="28"/>
      <c r="DL30" s="28"/>
      <c r="DM30" s="28"/>
      <c r="DN30" s="28"/>
      <c r="DO30" s="28"/>
      <c r="DP30" s="28"/>
      <c r="DQ30" s="28"/>
      <c r="DR30" s="28"/>
      <c r="DS30" s="28"/>
      <c r="DT30" s="28"/>
      <c r="DU30" s="28"/>
      <c r="DV30" s="28"/>
      <c r="DW30" s="28"/>
      <c r="DX30" s="29"/>
      <c r="DY30" s="27" t="s">
        <v>59</v>
      </c>
      <c r="DZ30" s="28"/>
      <c r="EA30" s="28"/>
      <c r="EB30" s="28"/>
      <c r="EC30" s="28"/>
      <c r="ED30" s="28"/>
      <c r="EE30" s="28"/>
      <c r="EF30" s="28"/>
      <c r="EG30" s="28"/>
      <c r="EH30" s="28"/>
      <c r="EI30" s="28"/>
      <c r="EJ30" s="28"/>
      <c r="EK30" s="28"/>
      <c r="EL30" s="28"/>
      <c r="EM30" s="28"/>
      <c r="EN30" s="29"/>
      <c r="EO30" s="27" t="s">
        <v>59</v>
      </c>
      <c r="EP30" s="28"/>
      <c r="EQ30" s="28"/>
      <c r="ER30" s="28"/>
      <c r="ES30" s="28"/>
      <c r="ET30" s="28"/>
      <c r="EU30" s="28"/>
      <c r="EV30" s="28"/>
      <c r="EW30" s="28"/>
      <c r="EX30" s="28"/>
      <c r="EY30" s="28"/>
      <c r="EZ30" s="28"/>
      <c r="FA30" s="28"/>
      <c r="FB30" s="28"/>
      <c r="FC30" s="28"/>
      <c r="FD30" s="28"/>
      <c r="FE30" s="29"/>
      <c r="FP30" s="16">
        <f>CG30/$CG$12*100</f>
        <v>0.2867515480932244</v>
      </c>
      <c r="FU30" s="21"/>
      <c r="FV30" s="23"/>
      <c r="FW30" s="23"/>
      <c r="FX30" s="23"/>
    </row>
    <row r="31" spans="1:180" s="16" customFormat="1" ht="39" customHeight="1">
      <c r="A31" s="47" t="s">
        <v>53</v>
      </c>
      <c r="B31" s="48"/>
      <c r="C31" s="48"/>
      <c r="D31" s="48"/>
      <c r="E31" s="48"/>
      <c r="F31" s="48"/>
      <c r="G31" s="48"/>
      <c r="H31" s="49"/>
      <c r="I31" s="26"/>
      <c r="J31" s="33" t="s">
        <v>90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4"/>
      <c r="AQ31" s="47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9"/>
      <c r="BE31" s="47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9"/>
      <c r="BS31" s="30">
        <f t="shared" si="0"/>
        <v>850</v>
      </c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9"/>
      <c r="CG31" s="30">
        <v>850</v>
      </c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  <c r="CT31" s="29"/>
      <c r="CU31" s="41" t="s">
        <v>43</v>
      </c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3"/>
      <c r="DI31" s="27" t="s">
        <v>59</v>
      </c>
      <c r="DJ31" s="28"/>
      <c r="DK31" s="28"/>
      <c r="DL31" s="28"/>
      <c r="DM31" s="28"/>
      <c r="DN31" s="28"/>
      <c r="DO31" s="28"/>
      <c r="DP31" s="28"/>
      <c r="DQ31" s="28"/>
      <c r="DR31" s="28"/>
      <c r="DS31" s="28"/>
      <c r="DT31" s="28"/>
      <c r="DU31" s="28"/>
      <c r="DV31" s="28"/>
      <c r="DW31" s="28"/>
      <c r="DX31" s="29"/>
      <c r="DY31" s="27" t="s">
        <v>59</v>
      </c>
      <c r="DZ31" s="28"/>
      <c r="EA31" s="28"/>
      <c r="EB31" s="28"/>
      <c r="EC31" s="28"/>
      <c r="ED31" s="28"/>
      <c r="EE31" s="28"/>
      <c r="EF31" s="28"/>
      <c r="EG31" s="28"/>
      <c r="EH31" s="28"/>
      <c r="EI31" s="28"/>
      <c r="EJ31" s="28"/>
      <c r="EK31" s="28"/>
      <c r="EL31" s="28"/>
      <c r="EM31" s="28"/>
      <c r="EN31" s="29"/>
      <c r="EO31" s="27" t="s">
        <v>59</v>
      </c>
      <c r="EP31" s="28"/>
      <c r="EQ31" s="28"/>
      <c r="ER31" s="28"/>
      <c r="ES31" s="28"/>
      <c r="ET31" s="28"/>
      <c r="EU31" s="28"/>
      <c r="EV31" s="28"/>
      <c r="EW31" s="28"/>
      <c r="EX31" s="28"/>
      <c r="EY31" s="28"/>
      <c r="EZ31" s="28"/>
      <c r="FA31" s="28"/>
      <c r="FB31" s="28"/>
      <c r="FC31" s="28"/>
      <c r="FD31" s="28"/>
      <c r="FE31" s="29"/>
      <c r="FU31" s="21"/>
      <c r="FV31" s="23"/>
      <c r="FW31" s="23"/>
      <c r="FX31" s="23"/>
    </row>
    <row r="32" spans="1:180" s="16" customFormat="1" ht="42.75" customHeight="1">
      <c r="A32" s="47" t="s">
        <v>54</v>
      </c>
      <c r="B32" s="48"/>
      <c r="C32" s="48"/>
      <c r="D32" s="48"/>
      <c r="E32" s="48"/>
      <c r="F32" s="48"/>
      <c r="G32" s="48"/>
      <c r="H32" s="49"/>
      <c r="I32" s="26"/>
      <c r="J32" s="33" t="s">
        <v>86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4"/>
      <c r="AQ32" s="47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9"/>
      <c r="BE32" s="47"/>
      <c r="BF32" s="48"/>
      <c r="BG32" s="48"/>
      <c r="BH32" s="48"/>
      <c r="BI32" s="48"/>
      <c r="BJ32" s="48"/>
      <c r="BK32" s="48"/>
      <c r="BL32" s="48"/>
      <c r="BM32" s="48"/>
      <c r="BN32" s="48"/>
      <c r="BO32" s="48"/>
      <c r="BP32" s="48"/>
      <c r="BQ32" s="48"/>
      <c r="BR32" s="49"/>
      <c r="BS32" s="30">
        <f t="shared" si="0"/>
        <v>7744.89999</v>
      </c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9"/>
      <c r="CG32" s="30">
        <v>7744.89999</v>
      </c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  <c r="CT32" s="29"/>
      <c r="CU32" s="41" t="s">
        <v>43</v>
      </c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3"/>
      <c r="DI32" s="27" t="s">
        <v>59</v>
      </c>
      <c r="DJ32" s="28"/>
      <c r="DK32" s="28"/>
      <c r="DL32" s="28"/>
      <c r="DM32" s="28"/>
      <c r="DN32" s="28"/>
      <c r="DO32" s="28"/>
      <c r="DP32" s="28"/>
      <c r="DQ32" s="28"/>
      <c r="DR32" s="28"/>
      <c r="DS32" s="28"/>
      <c r="DT32" s="28"/>
      <c r="DU32" s="28"/>
      <c r="DV32" s="28"/>
      <c r="DW32" s="28"/>
      <c r="DX32" s="29"/>
      <c r="DY32" s="27" t="s">
        <v>59</v>
      </c>
      <c r="DZ32" s="28"/>
      <c r="EA32" s="28"/>
      <c r="EB32" s="28"/>
      <c r="EC32" s="28"/>
      <c r="ED32" s="28"/>
      <c r="EE32" s="28"/>
      <c r="EF32" s="28"/>
      <c r="EG32" s="28"/>
      <c r="EH32" s="28"/>
      <c r="EI32" s="28"/>
      <c r="EJ32" s="28"/>
      <c r="EK32" s="28"/>
      <c r="EL32" s="28"/>
      <c r="EM32" s="28"/>
      <c r="EN32" s="29"/>
      <c r="EO32" s="27" t="s">
        <v>59</v>
      </c>
      <c r="EP32" s="28"/>
      <c r="EQ32" s="28"/>
      <c r="ER32" s="28"/>
      <c r="ES32" s="28"/>
      <c r="ET32" s="28"/>
      <c r="EU32" s="28"/>
      <c r="EV32" s="28"/>
      <c r="EW32" s="28"/>
      <c r="EX32" s="28"/>
      <c r="EY32" s="28"/>
      <c r="EZ32" s="28"/>
      <c r="FA32" s="28"/>
      <c r="FB32" s="28"/>
      <c r="FC32" s="28"/>
      <c r="FD32" s="28"/>
      <c r="FE32" s="29"/>
      <c r="FU32" s="21"/>
      <c r="FV32" s="23"/>
      <c r="FW32" s="23"/>
      <c r="FX32" s="23"/>
    </row>
    <row r="33" spans="1:180" s="16" customFormat="1" ht="42" customHeight="1">
      <c r="A33" s="47" t="s">
        <v>58</v>
      </c>
      <c r="B33" s="48"/>
      <c r="C33" s="48"/>
      <c r="D33" s="48"/>
      <c r="E33" s="48"/>
      <c r="F33" s="48"/>
      <c r="G33" s="48"/>
      <c r="H33" s="49"/>
      <c r="I33" s="26"/>
      <c r="J33" s="33" t="s">
        <v>91</v>
      </c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4"/>
      <c r="AQ33" s="47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9"/>
      <c r="BE33" s="47"/>
      <c r="BF33" s="48"/>
      <c r="BG33" s="48"/>
      <c r="BH33" s="48"/>
      <c r="BI33" s="48"/>
      <c r="BJ33" s="48"/>
      <c r="BK33" s="48"/>
      <c r="BL33" s="48"/>
      <c r="BM33" s="48"/>
      <c r="BN33" s="48"/>
      <c r="BO33" s="48"/>
      <c r="BP33" s="48"/>
      <c r="BQ33" s="48"/>
      <c r="BR33" s="49"/>
      <c r="BS33" s="30">
        <f t="shared" si="0"/>
        <v>2013.275</v>
      </c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9"/>
      <c r="CG33" s="30">
        <v>2013.275</v>
      </c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9"/>
      <c r="CU33" s="41" t="s">
        <v>43</v>
      </c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3"/>
      <c r="DI33" s="27" t="s">
        <v>59</v>
      </c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9"/>
      <c r="DY33" s="27" t="s">
        <v>59</v>
      </c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9"/>
      <c r="EO33" s="27" t="s">
        <v>59</v>
      </c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9"/>
      <c r="FU33" s="21"/>
      <c r="FV33" s="23"/>
      <c r="FW33" s="23"/>
      <c r="FX33" s="23"/>
    </row>
    <row r="34" spans="1:180" s="16" customFormat="1" ht="31.5" customHeight="1">
      <c r="A34" s="47" t="s">
        <v>68</v>
      </c>
      <c r="B34" s="48"/>
      <c r="C34" s="48"/>
      <c r="D34" s="48"/>
      <c r="E34" s="48"/>
      <c r="F34" s="48"/>
      <c r="G34" s="48"/>
      <c r="H34" s="49"/>
      <c r="I34" s="26"/>
      <c r="J34" s="33" t="s">
        <v>100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4"/>
      <c r="AQ34" s="47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9"/>
      <c r="BE34" s="47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9"/>
      <c r="BS34" s="30">
        <f t="shared" si="0"/>
        <v>200</v>
      </c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9"/>
      <c r="CG34" s="30">
        <v>200</v>
      </c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9"/>
      <c r="CU34" s="41" t="s">
        <v>43</v>
      </c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3"/>
      <c r="DI34" s="27" t="s">
        <v>59</v>
      </c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9"/>
      <c r="DY34" s="27" t="s">
        <v>59</v>
      </c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9"/>
      <c r="EO34" s="27" t="s">
        <v>59</v>
      </c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9"/>
      <c r="FU34" s="21"/>
      <c r="FV34" s="23"/>
      <c r="FW34" s="23"/>
      <c r="FX34" s="23"/>
    </row>
    <row r="35" spans="1:161" s="17" customFormat="1" ht="25.5" customHeight="1">
      <c r="A35" s="35" t="s">
        <v>8</v>
      </c>
      <c r="B35" s="36"/>
      <c r="C35" s="36"/>
      <c r="D35" s="36"/>
      <c r="E35" s="36"/>
      <c r="F35" s="36"/>
      <c r="G35" s="36"/>
      <c r="H35" s="37"/>
      <c r="I35" s="25"/>
      <c r="J35" s="52" t="s">
        <v>38</v>
      </c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3"/>
      <c r="AQ35" s="35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7"/>
      <c r="BE35" s="35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7"/>
      <c r="BS35" s="38">
        <v>0</v>
      </c>
      <c r="BT35" s="45"/>
      <c r="BU35" s="45"/>
      <c r="BV35" s="45"/>
      <c r="BW35" s="45"/>
      <c r="BX35" s="45"/>
      <c r="BY35" s="45"/>
      <c r="BZ35" s="45"/>
      <c r="CA35" s="45"/>
      <c r="CB35" s="45"/>
      <c r="CC35" s="45"/>
      <c r="CD35" s="45"/>
      <c r="CE35" s="45"/>
      <c r="CF35" s="46"/>
      <c r="CG35" s="38">
        <v>0</v>
      </c>
      <c r="CH35" s="45"/>
      <c r="CI35" s="45"/>
      <c r="CJ35" s="45"/>
      <c r="CK35" s="45"/>
      <c r="CL35" s="45"/>
      <c r="CM35" s="45"/>
      <c r="CN35" s="45"/>
      <c r="CO35" s="45"/>
      <c r="CP35" s="45"/>
      <c r="CQ35" s="45"/>
      <c r="CR35" s="45"/>
      <c r="CS35" s="45"/>
      <c r="CT35" s="46"/>
      <c r="CU35" s="44"/>
      <c r="CV35" s="45"/>
      <c r="CW35" s="45"/>
      <c r="CX35" s="45"/>
      <c r="CY35" s="45"/>
      <c r="CZ35" s="45"/>
      <c r="DA35" s="45"/>
      <c r="DB35" s="45"/>
      <c r="DC35" s="45"/>
      <c r="DD35" s="45"/>
      <c r="DE35" s="45"/>
      <c r="DF35" s="45"/>
      <c r="DG35" s="45"/>
      <c r="DH35" s="46"/>
      <c r="DI35" s="44"/>
      <c r="DJ35" s="45"/>
      <c r="DK35" s="45"/>
      <c r="DL35" s="45"/>
      <c r="DM35" s="45"/>
      <c r="DN35" s="45"/>
      <c r="DO35" s="45"/>
      <c r="DP35" s="45"/>
      <c r="DQ35" s="45"/>
      <c r="DR35" s="45"/>
      <c r="DS35" s="45"/>
      <c r="DT35" s="45"/>
      <c r="DU35" s="45"/>
      <c r="DV35" s="45"/>
      <c r="DW35" s="45"/>
      <c r="DX35" s="46"/>
      <c r="DY35" s="44"/>
      <c r="DZ35" s="45"/>
      <c r="EA35" s="45"/>
      <c r="EB35" s="45"/>
      <c r="EC35" s="45"/>
      <c r="ED35" s="45"/>
      <c r="EE35" s="45"/>
      <c r="EF35" s="45"/>
      <c r="EG35" s="45"/>
      <c r="EH35" s="45"/>
      <c r="EI35" s="45"/>
      <c r="EJ35" s="45"/>
      <c r="EK35" s="45"/>
      <c r="EL35" s="45"/>
      <c r="EM35" s="45"/>
      <c r="EN35" s="46"/>
      <c r="EO35" s="44"/>
      <c r="EP35" s="45"/>
      <c r="EQ35" s="45"/>
      <c r="ER35" s="45"/>
      <c r="ES35" s="45"/>
      <c r="ET35" s="45"/>
      <c r="EU35" s="45"/>
      <c r="EV35" s="45"/>
      <c r="EW35" s="45"/>
      <c r="EX35" s="45"/>
      <c r="EY35" s="45"/>
      <c r="EZ35" s="45"/>
      <c r="FA35" s="45"/>
      <c r="FB35" s="45"/>
      <c r="FC35" s="45"/>
      <c r="FD35" s="45"/>
      <c r="FE35" s="46"/>
    </row>
    <row r="36" spans="1:161" s="17" customFormat="1" ht="25.5" customHeight="1">
      <c r="A36" s="35" t="s">
        <v>22</v>
      </c>
      <c r="B36" s="36"/>
      <c r="C36" s="36"/>
      <c r="D36" s="36"/>
      <c r="E36" s="36"/>
      <c r="F36" s="36"/>
      <c r="G36" s="36"/>
      <c r="H36" s="37"/>
      <c r="I36" s="25"/>
      <c r="J36" s="52" t="s">
        <v>39</v>
      </c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3"/>
      <c r="AQ36" s="35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7"/>
      <c r="BE36" s="35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7"/>
      <c r="BS36" s="38">
        <f>SUM(BS37:CF37)</f>
        <v>0</v>
      </c>
      <c r="BT36" s="45"/>
      <c r="BU36" s="45"/>
      <c r="BV36" s="45"/>
      <c r="BW36" s="45"/>
      <c r="BX36" s="45"/>
      <c r="BY36" s="45"/>
      <c r="BZ36" s="45"/>
      <c r="CA36" s="45"/>
      <c r="CB36" s="45"/>
      <c r="CC36" s="45"/>
      <c r="CD36" s="45"/>
      <c r="CE36" s="45"/>
      <c r="CF36" s="46"/>
      <c r="CG36" s="38">
        <f>SUM(CG37:CT37)</f>
        <v>0</v>
      </c>
      <c r="CH36" s="45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45"/>
      <c r="CT36" s="46"/>
      <c r="CU36" s="44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45"/>
      <c r="DG36" s="45"/>
      <c r="DH36" s="46"/>
      <c r="DI36" s="44"/>
      <c r="DJ36" s="45"/>
      <c r="DK36" s="45"/>
      <c r="DL36" s="45"/>
      <c r="DM36" s="45"/>
      <c r="DN36" s="45"/>
      <c r="DO36" s="45"/>
      <c r="DP36" s="45"/>
      <c r="DQ36" s="45"/>
      <c r="DR36" s="45"/>
      <c r="DS36" s="45"/>
      <c r="DT36" s="45"/>
      <c r="DU36" s="45"/>
      <c r="DV36" s="45"/>
      <c r="DW36" s="45"/>
      <c r="DX36" s="46"/>
      <c r="DY36" s="44"/>
      <c r="DZ36" s="45"/>
      <c r="EA36" s="45"/>
      <c r="EB36" s="45"/>
      <c r="EC36" s="45"/>
      <c r="ED36" s="45"/>
      <c r="EE36" s="45"/>
      <c r="EF36" s="45"/>
      <c r="EG36" s="45"/>
      <c r="EH36" s="45"/>
      <c r="EI36" s="45"/>
      <c r="EJ36" s="45"/>
      <c r="EK36" s="45"/>
      <c r="EL36" s="45"/>
      <c r="EM36" s="45"/>
      <c r="EN36" s="46"/>
      <c r="EO36" s="44"/>
      <c r="EP36" s="45"/>
      <c r="EQ36" s="45"/>
      <c r="ER36" s="45"/>
      <c r="ES36" s="45"/>
      <c r="ET36" s="45"/>
      <c r="EU36" s="45"/>
      <c r="EV36" s="45"/>
      <c r="EW36" s="45"/>
      <c r="EX36" s="45"/>
      <c r="EY36" s="45"/>
      <c r="EZ36" s="45"/>
      <c r="FA36" s="45"/>
      <c r="FB36" s="45"/>
      <c r="FC36" s="45"/>
      <c r="FD36" s="45"/>
      <c r="FE36" s="46"/>
    </row>
    <row r="37" spans="1:161" s="16" customFormat="1" ht="32.25" customHeight="1">
      <c r="A37" s="47" t="s">
        <v>40</v>
      </c>
      <c r="B37" s="48"/>
      <c r="C37" s="48"/>
      <c r="D37" s="48"/>
      <c r="E37" s="48"/>
      <c r="F37" s="48"/>
      <c r="G37" s="48"/>
      <c r="H37" s="49"/>
      <c r="I37" s="26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4"/>
      <c r="AQ37" s="47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9"/>
      <c r="BE37" s="47"/>
      <c r="BF37" s="48"/>
      <c r="BG37" s="48"/>
      <c r="BH37" s="48"/>
      <c r="BI37" s="48"/>
      <c r="BJ37" s="48"/>
      <c r="BK37" s="48"/>
      <c r="BL37" s="48"/>
      <c r="BM37" s="48"/>
      <c r="BN37" s="48"/>
      <c r="BO37" s="48"/>
      <c r="BP37" s="48"/>
      <c r="BQ37" s="48"/>
      <c r="BR37" s="49"/>
      <c r="BS37" s="30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9"/>
      <c r="CG37" s="30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  <c r="CT37" s="29"/>
      <c r="CU37" s="41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3"/>
      <c r="DI37" s="27"/>
      <c r="DJ37" s="28"/>
      <c r="DK37" s="28"/>
      <c r="DL37" s="28"/>
      <c r="DM37" s="28"/>
      <c r="DN37" s="28"/>
      <c r="DO37" s="28"/>
      <c r="DP37" s="28"/>
      <c r="DQ37" s="28"/>
      <c r="DR37" s="28"/>
      <c r="DS37" s="28"/>
      <c r="DT37" s="28"/>
      <c r="DU37" s="28"/>
      <c r="DV37" s="28"/>
      <c r="DW37" s="28"/>
      <c r="DX37" s="29"/>
      <c r="DY37" s="27"/>
      <c r="DZ37" s="28"/>
      <c r="EA37" s="28"/>
      <c r="EB37" s="28"/>
      <c r="EC37" s="28"/>
      <c r="ED37" s="28"/>
      <c r="EE37" s="28"/>
      <c r="EF37" s="28"/>
      <c r="EG37" s="28"/>
      <c r="EH37" s="28"/>
      <c r="EI37" s="28"/>
      <c r="EJ37" s="28"/>
      <c r="EK37" s="28"/>
      <c r="EL37" s="28"/>
      <c r="EM37" s="28"/>
      <c r="EN37" s="29"/>
      <c r="EO37" s="27"/>
      <c r="EP37" s="28"/>
      <c r="EQ37" s="28"/>
      <c r="ER37" s="28"/>
      <c r="ES37" s="28"/>
      <c r="ET37" s="28"/>
      <c r="EU37" s="28"/>
      <c r="EV37" s="28"/>
      <c r="EW37" s="28"/>
      <c r="EX37" s="28"/>
      <c r="EY37" s="28"/>
      <c r="EZ37" s="28"/>
      <c r="FA37" s="28"/>
      <c r="FB37" s="28"/>
      <c r="FC37" s="28"/>
      <c r="FD37" s="28"/>
      <c r="FE37" s="29"/>
    </row>
  </sheetData>
  <sheetProtection/>
  <mergeCells count="288">
    <mergeCell ref="A26:H26"/>
    <mergeCell ref="J26:AP26"/>
    <mergeCell ref="AQ26:BD26"/>
    <mergeCell ref="BE26:BR26"/>
    <mergeCell ref="BS26:CF26"/>
    <mergeCell ref="CG26:CT26"/>
    <mergeCell ref="CU22:DH22"/>
    <mergeCell ref="DI22:DX22"/>
    <mergeCell ref="DY22:EN22"/>
    <mergeCell ref="EO22:FE22"/>
    <mergeCell ref="CU21:DH21"/>
    <mergeCell ref="DI21:DX21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A21:H21"/>
    <mergeCell ref="J21:AP21"/>
    <mergeCell ref="AQ21:BD21"/>
    <mergeCell ref="BE21:BR21"/>
    <mergeCell ref="BS21:CF21"/>
    <mergeCell ref="CG21:CT21"/>
    <mergeCell ref="DY31:EN31"/>
    <mergeCell ref="EO31:FE31"/>
    <mergeCell ref="A31:H31"/>
    <mergeCell ref="J31:AP31"/>
    <mergeCell ref="AQ31:BD31"/>
    <mergeCell ref="BE31:BR31"/>
    <mergeCell ref="BS31:CF31"/>
    <mergeCell ref="DY20:EN20"/>
    <mergeCell ref="EO20:FE20"/>
    <mergeCell ref="A24:H24"/>
    <mergeCell ref="J24:AP24"/>
    <mergeCell ref="AQ24:BD24"/>
    <mergeCell ref="BE24:BR24"/>
    <mergeCell ref="BS24:CF24"/>
    <mergeCell ref="EO24:FE24"/>
    <mergeCell ref="A23:H23"/>
    <mergeCell ref="J23:AP23"/>
    <mergeCell ref="AQ23:BD23"/>
    <mergeCell ref="CG31:CT31"/>
    <mergeCell ref="CU20:DH20"/>
    <mergeCell ref="DI20:DX20"/>
    <mergeCell ref="CU31:DH31"/>
    <mergeCell ref="DI31:DX31"/>
    <mergeCell ref="CG30:CT30"/>
    <mergeCell ref="AQ29:BD29"/>
    <mergeCell ref="CU26:DH26"/>
    <mergeCell ref="DI26:DX26"/>
    <mergeCell ref="A20:H20"/>
    <mergeCell ref="J20:AP20"/>
    <mergeCell ref="AQ20:BD20"/>
    <mergeCell ref="BE20:BR20"/>
    <mergeCell ref="BS20:CF20"/>
    <mergeCell ref="CG20:CT20"/>
    <mergeCell ref="J19:AP19"/>
    <mergeCell ref="AQ19:BD19"/>
    <mergeCell ref="BE19:BR19"/>
    <mergeCell ref="BS19:CF19"/>
    <mergeCell ref="CG19:CT19"/>
    <mergeCell ref="CU19:DH19"/>
    <mergeCell ref="A32:H32"/>
    <mergeCell ref="J32:AP32"/>
    <mergeCell ref="AQ32:BD32"/>
    <mergeCell ref="BE32:BR32"/>
    <mergeCell ref="BS32:CF32"/>
    <mergeCell ref="CG32:CT32"/>
    <mergeCell ref="CU32:DH32"/>
    <mergeCell ref="DI32:DX32"/>
    <mergeCell ref="DY32:EN32"/>
    <mergeCell ref="EO32:FE32"/>
    <mergeCell ref="A33:H33"/>
    <mergeCell ref="J33:AP33"/>
    <mergeCell ref="AQ33:BD33"/>
    <mergeCell ref="BE33:BR33"/>
    <mergeCell ref="BS33:CF33"/>
    <mergeCell ref="CG33:CT33"/>
    <mergeCell ref="EO33:FE33"/>
    <mergeCell ref="A34:H34"/>
    <mergeCell ref="J34:AP34"/>
    <mergeCell ref="AQ34:BD34"/>
    <mergeCell ref="BE34:BR34"/>
    <mergeCell ref="BS34:CF34"/>
    <mergeCell ref="CG34:CT34"/>
    <mergeCell ref="A30:H30"/>
    <mergeCell ref="DY26:EN26"/>
    <mergeCell ref="EO26:FE26"/>
    <mergeCell ref="CU34:DH34"/>
    <mergeCell ref="DI34:DX34"/>
    <mergeCell ref="DY34:EN34"/>
    <mergeCell ref="EO34:FE34"/>
    <mergeCell ref="CU33:DH33"/>
    <mergeCell ref="DI33:DX33"/>
    <mergeCell ref="DY33:EN33"/>
    <mergeCell ref="DI19:DX19"/>
    <mergeCell ref="DY19:EN19"/>
    <mergeCell ref="EO19:FE19"/>
    <mergeCell ref="BE18:BR18"/>
    <mergeCell ref="A17:H17"/>
    <mergeCell ref="J17:AP17"/>
    <mergeCell ref="AQ17:BD17"/>
    <mergeCell ref="BE17:BR17"/>
    <mergeCell ref="A19:H19"/>
    <mergeCell ref="A18:H18"/>
    <mergeCell ref="CB3:EG3"/>
    <mergeCell ref="CB4:EG4"/>
    <mergeCell ref="AQ5:AT5"/>
    <mergeCell ref="A9:H10"/>
    <mergeCell ref="I9:AP10"/>
    <mergeCell ref="BS9:DH9"/>
    <mergeCell ref="AQ9:BR9"/>
    <mergeCell ref="CG10:CT10"/>
    <mergeCell ref="A6:FE6"/>
    <mergeCell ref="DI9:FE9"/>
    <mergeCell ref="J18:AP18"/>
    <mergeCell ref="AQ18:BD18"/>
    <mergeCell ref="CG11:CT11"/>
    <mergeCell ref="CU11:DH11"/>
    <mergeCell ref="DI11:DX11"/>
    <mergeCell ref="DY11:EN11"/>
    <mergeCell ref="I11:AP11"/>
    <mergeCell ref="AQ11:BD11"/>
    <mergeCell ref="DI13:DX13"/>
    <mergeCell ref="DY15:EN15"/>
    <mergeCell ref="BE10:BR10"/>
    <mergeCell ref="DI12:DX12"/>
    <mergeCell ref="DY12:EN12"/>
    <mergeCell ref="EO10:FE10"/>
    <mergeCell ref="DI10:DX10"/>
    <mergeCell ref="DY10:EN10"/>
    <mergeCell ref="BE11:BR11"/>
    <mergeCell ref="BS11:CF11"/>
    <mergeCell ref="CU10:DH10"/>
    <mergeCell ref="BS10:CF10"/>
    <mergeCell ref="AQ10:BD10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A11:H11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I16:DX16"/>
    <mergeCell ref="CU16:DH16"/>
    <mergeCell ref="DY16:EN16"/>
    <mergeCell ref="EO16:FE16"/>
    <mergeCell ref="AQ15:BD15"/>
    <mergeCell ref="BE15:BR15"/>
    <mergeCell ref="BS15:CF15"/>
    <mergeCell ref="CG15:CT15"/>
    <mergeCell ref="CU15:DH15"/>
    <mergeCell ref="DI15:DX15"/>
    <mergeCell ref="BS17:CF17"/>
    <mergeCell ref="CU17:DH17"/>
    <mergeCell ref="EO18:FE18"/>
    <mergeCell ref="CG17:CT17"/>
    <mergeCell ref="EO17:FE17"/>
    <mergeCell ref="DI17:DX17"/>
    <mergeCell ref="DY17:EN17"/>
    <mergeCell ref="CU18:DH18"/>
    <mergeCell ref="DI18:DX18"/>
    <mergeCell ref="DY18:EN18"/>
    <mergeCell ref="BE30:BR30"/>
    <mergeCell ref="BS30:CF30"/>
    <mergeCell ref="EO23:FE23"/>
    <mergeCell ref="CU23:DH23"/>
    <mergeCell ref="DI23:DX23"/>
    <mergeCell ref="DI29:DX29"/>
    <mergeCell ref="DY29:EN29"/>
    <mergeCell ref="DY23:EN23"/>
    <mergeCell ref="CU24:DH24"/>
    <mergeCell ref="DI24:DX24"/>
    <mergeCell ref="DY24:EN24"/>
    <mergeCell ref="BE23:BR23"/>
    <mergeCell ref="BS23:CF23"/>
    <mergeCell ref="CG23:CT23"/>
    <mergeCell ref="CG24:CT24"/>
    <mergeCell ref="A27:H27"/>
    <mergeCell ref="BE27:BR27"/>
    <mergeCell ref="BS27:CF27"/>
    <mergeCell ref="CG27:CT27"/>
    <mergeCell ref="J35:AP35"/>
    <mergeCell ref="AQ35:BD35"/>
    <mergeCell ref="BE35:BR35"/>
    <mergeCell ref="BS35:CF35"/>
    <mergeCell ref="J30:AP30"/>
    <mergeCell ref="AQ30:BD30"/>
    <mergeCell ref="DY35:EN35"/>
    <mergeCell ref="CU35:DH35"/>
    <mergeCell ref="A36:H36"/>
    <mergeCell ref="J36:AP36"/>
    <mergeCell ref="AQ36:BD36"/>
    <mergeCell ref="BE36:BR36"/>
    <mergeCell ref="BS36:CF36"/>
    <mergeCell ref="A35:H35"/>
    <mergeCell ref="CG36:CT36"/>
    <mergeCell ref="CU36:DH36"/>
    <mergeCell ref="DI36:DX36"/>
    <mergeCell ref="DY36:EN36"/>
    <mergeCell ref="EO36:FE36"/>
    <mergeCell ref="DY30:EN30"/>
    <mergeCell ref="EO30:FE30"/>
    <mergeCell ref="CG35:CT35"/>
    <mergeCell ref="EO35:FE35"/>
    <mergeCell ref="DI35:DX35"/>
    <mergeCell ref="CG16:CT16"/>
    <mergeCell ref="BS18:CF18"/>
    <mergeCell ref="CU29:DH29"/>
    <mergeCell ref="CG18:CT18"/>
    <mergeCell ref="CG28:CT28"/>
    <mergeCell ref="EO28:FE28"/>
    <mergeCell ref="CU28:DH28"/>
    <mergeCell ref="DI28:DX28"/>
    <mergeCell ref="EO29:FE29"/>
    <mergeCell ref="DY28:EN28"/>
    <mergeCell ref="J27:AP27"/>
    <mergeCell ref="AQ27:BD27"/>
    <mergeCell ref="CU30:DH30"/>
    <mergeCell ref="DI30:DX30"/>
    <mergeCell ref="BE25:BR25"/>
    <mergeCell ref="BS25:CF25"/>
    <mergeCell ref="CG25:CT25"/>
    <mergeCell ref="BE29:BR29"/>
    <mergeCell ref="BS29:CF29"/>
    <mergeCell ref="CG29:CT29"/>
    <mergeCell ref="A16:H16"/>
    <mergeCell ref="J16:AP16"/>
    <mergeCell ref="AQ16:BD16"/>
    <mergeCell ref="BE16:BR16"/>
    <mergeCell ref="BS16:CF16"/>
    <mergeCell ref="A7:FE7"/>
    <mergeCell ref="EO15:FE15"/>
    <mergeCell ref="EO14:FE14"/>
    <mergeCell ref="A15:H15"/>
    <mergeCell ref="J15:AP15"/>
    <mergeCell ref="DI37:DX37"/>
    <mergeCell ref="DY37:EN37"/>
    <mergeCell ref="EO37:FE37"/>
    <mergeCell ref="A29:H29"/>
    <mergeCell ref="J29:AP29"/>
    <mergeCell ref="A28:H28"/>
    <mergeCell ref="J28:AP28"/>
    <mergeCell ref="AQ28:BD28"/>
    <mergeCell ref="BE28:BR28"/>
    <mergeCell ref="BS28:CF28"/>
    <mergeCell ref="EO25:FE25"/>
    <mergeCell ref="CU27:DH27"/>
    <mergeCell ref="CU25:DH25"/>
    <mergeCell ref="DI25:DX25"/>
    <mergeCell ref="DY25:EN25"/>
    <mergeCell ref="DY27:EN27"/>
    <mergeCell ref="DI27:DX27"/>
    <mergeCell ref="EO27:FE27"/>
    <mergeCell ref="CU37:DH37"/>
    <mergeCell ref="A25:H25"/>
    <mergeCell ref="J25:AP25"/>
    <mergeCell ref="A37:H37"/>
    <mergeCell ref="J37:AP37"/>
    <mergeCell ref="AQ37:BD37"/>
    <mergeCell ref="BE37:BR37"/>
    <mergeCell ref="BS37:CF37"/>
    <mergeCell ref="CG37:CT37"/>
    <mergeCell ref="AQ25:BD25"/>
  </mergeCells>
  <printOptions/>
  <pageMargins left="0.5905511811023623" right="0.5118110236220472" top="0.7874015748031497" bottom="0.3937007874015748" header="0.1968503937007874" footer="0.1968503937007874"/>
  <pageSetup fitToHeight="1" fitToWidth="1" horizontalDpi="600" verticalDpi="600" orientation="portrait" paperSize="9" scale="51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="80" zoomScaleSheetLayoutView="80" zoomScalePageLayoutView="0" workbookViewId="0" topLeftCell="A1">
      <selection activeCell="GQ19" sqref="GQ19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54" t="s">
        <v>41</v>
      </c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</row>
    <row r="4" spans="80:137" s="8" customFormat="1" ht="11.25">
      <c r="CB4" s="55" t="s">
        <v>6</v>
      </c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</row>
    <row r="5" spans="42:47" s="13" customFormat="1" ht="15.75">
      <c r="AP5" s="15" t="s">
        <v>47</v>
      </c>
      <c r="AQ5" s="50" t="s">
        <v>85</v>
      </c>
      <c r="AR5" s="50"/>
      <c r="AS5" s="50"/>
      <c r="AT5" s="50"/>
      <c r="AU5" s="13" t="s">
        <v>26</v>
      </c>
    </row>
    <row r="6" spans="1:161" s="13" customFormat="1" ht="21.75" customHeight="1">
      <c r="A6" s="51" t="s">
        <v>45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</row>
    <row r="7" spans="1:161" s="13" customFormat="1" ht="21.75" customHeight="1">
      <c r="A7" s="51" t="s">
        <v>62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</row>
    <row r="9" spans="1:161" s="16" customFormat="1" ht="28.5" customHeight="1">
      <c r="A9" s="59" t="s">
        <v>9</v>
      </c>
      <c r="B9" s="60"/>
      <c r="C9" s="60"/>
      <c r="D9" s="60"/>
      <c r="E9" s="60"/>
      <c r="F9" s="60"/>
      <c r="G9" s="60"/>
      <c r="H9" s="61"/>
      <c r="I9" s="59" t="s">
        <v>10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1"/>
      <c r="AQ9" s="41" t="s">
        <v>13</v>
      </c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3"/>
      <c r="BS9" s="41" t="s">
        <v>14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3"/>
      <c r="DI9" s="41" t="s">
        <v>18</v>
      </c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3"/>
    </row>
    <row r="10" spans="1:161" s="16" customFormat="1" ht="66" customHeight="1">
      <c r="A10" s="62"/>
      <c r="B10" s="63"/>
      <c r="C10" s="63"/>
      <c r="D10" s="63"/>
      <c r="E10" s="63"/>
      <c r="F10" s="63"/>
      <c r="G10" s="63"/>
      <c r="H10" s="64"/>
      <c r="I10" s="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4"/>
      <c r="AQ10" s="41" t="s">
        <v>11</v>
      </c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3"/>
      <c r="BE10" s="41" t="s">
        <v>12</v>
      </c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3"/>
      <c r="BS10" s="41" t="s">
        <v>15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3"/>
      <c r="CG10" s="41" t="s">
        <v>16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3"/>
      <c r="CU10" s="41" t="s">
        <v>17</v>
      </c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3"/>
      <c r="DI10" s="41" t="s">
        <v>19</v>
      </c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3"/>
      <c r="DY10" s="41" t="s">
        <v>20</v>
      </c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3"/>
      <c r="EO10" s="41" t="s">
        <v>21</v>
      </c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</row>
    <row r="11" spans="1:161" s="16" customFormat="1" ht="12.75">
      <c r="A11" s="71" t="s">
        <v>0</v>
      </c>
      <c r="B11" s="72"/>
      <c r="C11" s="72"/>
      <c r="D11" s="72"/>
      <c r="E11" s="72"/>
      <c r="F11" s="72"/>
      <c r="G11" s="72"/>
      <c r="H11" s="73"/>
      <c r="I11" s="71" t="s">
        <v>1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3"/>
      <c r="AQ11" s="71" t="s">
        <v>2</v>
      </c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1" t="s">
        <v>3</v>
      </c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3"/>
      <c r="BS11" s="71" t="s">
        <v>4</v>
      </c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3"/>
      <c r="CG11" s="71" t="s">
        <v>5</v>
      </c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3"/>
      <c r="CU11" s="71" t="s">
        <v>8</v>
      </c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3"/>
      <c r="DI11" s="71" t="s">
        <v>22</v>
      </c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3"/>
      <c r="DY11" s="71" t="s">
        <v>23</v>
      </c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3"/>
      <c r="EO11" s="71" t="s">
        <v>24</v>
      </c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3"/>
    </row>
    <row r="12" spans="1:161" s="17" customFormat="1" ht="12.75">
      <c r="A12" s="35" t="s">
        <v>0</v>
      </c>
      <c r="B12" s="36"/>
      <c r="C12" s="36"/>
      <c r="D12" s="36"/>
      <c r="E12" s="36"/>
      <c r="F12" s="36"/>
      <c r="G12" s="36"/>
      <c r="H12" s="37"/>
      <c r="I12" s="25"/>
      <c r="J12" s="52" t="s">
        <v>27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3"/>
      <c r="AQ12" s="35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7"/>
      <c r="BE12" s="35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7"/>
      <c r="BS12" s="38">
        <f>BS13+BS21+BS23+BS24</f>
        <v>0</v>
      </c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40"/>
      <c r="CG12" s="38">
        <f>CG13+CG21+CG23+CG24</f>
        <v>0</v>
      </c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40"/>
      <c r="CU12" s="44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6"/>
      <c r="DI12" s="44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44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6"/>
      <c r="EO12" s="44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7" customFormat="1" ht="38.25" customHeight="1">
      <c r="A13" s="35" t="s">
        <v>1</v>
      </c>
      <c r="B13" s="36"/>
      <c r="C13" s="36"/>
      <c r="D13" s="36"/>
      <c r="E13" s="36"/>
      <c r="F13" s="36"/>
      <c r="G13" s="36"/>
      <c r="H13" s="37"/>
      <c r="I13" s="25"/>
      <c r="J13" s="52" t="s">
        <v>28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3"/>
      <c r="AQ13" s="35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7"/>
      <c r="BE13" s="35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7"/>
      <c r="BS13" s="38">
        <f>BS15+BS17+BS19</f>
        <v>0</v>
      </c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40"/>
      <c r="CG13" s="38">
        <f>CG15+CG17+CG19</f>
        <v>0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40"/>
      <c r="CU13" s="44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6"/>
      <c r="DI13" s="44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6"/>
      <c r="DY13" s="44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6"/>
      <c r="EO13" s="44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6"/>
    </row>
    <row r="14" spans="1:161" s="16" customFormat="1" ht="12.75">
      <c r="A14" s="47" t="s">
        <v>29</v>
      </c>
      <c r="B14" s="48"/>
      <c r="C14" s="48"/>
      <c r="D14" s="48"/>
      <c r="E14" s="48"/>
      <c r="F14" s="48"/>
      <c r="G14" s="48"/>
      <c r="H14" s="49"/>
      <c r="I14" s="26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47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9"/>
      <c r="BE14" s="47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9"/>
      <c r="BS14" s="30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2"/>
      <c r="CG14" s="30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2"/>
      <c r="CU14" s="27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9"/>
      <c r="DI14" s="27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9"/>
      <c r="DY14" s="27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9"/>
      <c r="EO14" s="27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9"/>
    </row>
    <row r="15" spans="1:161" s="17" customFormat="1" ht="37.5" customHeight="1">
      <c r="A15" s="35" t="s">
        <v>2</v>
      </c>
      <c r="B15" s="36"/>
      <c r="C15" s="36"/>
      <c r="D15" s="36"/>
      <c r="E15" s="36"/>
      <c r="F15" s="36"/>
      <c r="G15" s="36"/>
      <c r="H15" s="37"/>
      <c r="I15" s="25"/>
      <c r="J15" s="52" t="s">
        <v>30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3"/>
      <c r="AQ15" s="35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7"/>
      <c r="BE15" s="35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7"/>
      <c r="BS15" s="38">
        <f>SUM(BS16:CF16)</f>
        <v>0</v>
      </c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40"/>
      <c r="CG15" s="38">
        <f>SUM(CG16:CT16)</f>
        <v>0</v>
      </c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40"/>
      <c r="CU15" s="56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8"/>
      <c r="DI15" s="44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6"/>
      <c r="DY15" s="44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6"/>
      <c r="EO15" s="44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6"/>
    </row>
    <row r="16" spans="1:161" s="16" customFormat="1" ht="16.5" customHeight="1">
      <c r="A16" s="47" t="s">
        <v>31</v>
      </c>
      <c r="B16" s="48"/>
      <c r="C16" s="48"/>
      <c r="D16" s="48"/>
      <c r="E16" s="48"/>
      <c r="F16" s="48"/>
      <c r="G16" s="48"/>
      <c r="H16" s="49"/>
      <c r="I16" s="26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47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9"/>
      <c r="BE16" s="47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9"/>
      <c r="BS16" s="30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2"/>
      <c r="CG16" s="30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2"/>
      <c r="CU16" s="41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3"/>
      <c r="DI16" s="27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9"/>
      <c r="DY16" s="41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3"/>
      <c r="EO16" s="27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9"/>
    </row>
    <row r="17" spans="1:161" s="17" customFormat="1" ht="12.75">
      <c r="A17" s="35" t="s">
        <v>3</v>
      </c>
      <c r="B17" s="36"/>
      <c r="C17" s="36"/>
      <c r="D17" s="36"/>
      <c r="E17" s="36"/>
      <c r="F17" s="36"/>
      <c r="G17" s="36"/>
      <c r="H17" s="37"/>
      <c r="I17" s="25"/>
      <c r="J17" s="52" t="s">
        <v>32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35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7"/>
      <c r="BE17" s="35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7"/>
      <c r="BS17" s="38">
        <f>SUM(BS18:CF18)</f>
        <v>0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40"/>
      <c r="CG17" s="38">
        <f>SUM(CG18:CT18)</f>
        <v>0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40"/>
      <c r="CU17" s="44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6"/>
      <c r="DI17" s="44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6"/>
      <c r="DY17" s="44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6"/>
      <c r="EO17" s="44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6"/>
    </row>
    <row r="18" spans="1:161" s="16" customFormat="1" ht="13.5" customHeight="1">
      <c r="A18" s="47" t="s">
        <v>33</v>
      </c>
      <c r="B18" s="48"/>
      <c r="C18" s="48"/>
      <c r="D18" s="48"/>
      <c r="E18" s="48"/>
      <c r="F18" s="48"/>
      <c r="G18" s="48"/>
      <c r="H18" s="49"/>
      <c r="I18" s="26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47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9"/>
      <c r="BE18" s="47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9"/>
      <c r="BS18" s="30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2"/>
      <c r="CG18" s="30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2"/>
      <c r="CU18" s="27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9"/>
      <c r="DI18" s="27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9"/>
      <c r="DY18" s="27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9"/>
      <c r="EO18" s="27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9"/>
    </row>
    <row r="19" spans="1:161" s="17" customFormat="1" ht="25.5" customHeight="1">
      <c r="A19" s="35" t="s">
        <v>4</v>
      </c>
      <c r="B19" s="36"/>
      <c r="C19" s="36"/>
      <c r="D19" s="36"/>
      <c r="E19" s="36"/>
      <c r="F19" s="36"/>
      <c r="G19" s="36"/>
      <c r="H19" s="37"/>
      <c r="I19" s="25"/>
      <c r="J19" s="52" t="s">
        <v>34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/>
      <c r="AQ19" s="35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7"/>
      <c r="BE19" s="35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7"/>
      <c r="BS19" s="38">
        <f>SUM(BS20:CF20)</f>
        <v>0</v>
      </c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40"/>
      <c r="CG19" s="38">
        <f>SUM(CG20:CT20)</f>
        <v>0</v>
      </c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40"/>
      <c r="CU19" s="38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6"/>
      <c r="DI19" s="44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6"/>
      <c r="DY19" s="44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6"/>
      <c r="EO19" s="44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6"/>
    </row>
    <row r="20" spans="1:161" s="16" customFormat="1" ht="17.25" customHeight="1">
      <c r="A20" s="47" t="s">
        <v>35</v>
      </c>
      <c r="B20" s="48"/>
      <c r="C20" s="48"/>
      <c r="D20" s="48"/>
      <c r="E20" s="48"/>
      <c r="F20" s="48"/>
      <c r="G20" s="48"/>
      <c r="H20" s="49"/>
      <c r="I20" s="26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47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9"/>
      <c r="BE20" s="47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9"/>
      <c r="BS20" s="30">
        <v>0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2"/>
      <c r="CG20" s="30">
        <v>0</v>
      </c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2"/>
      <c r="CU20" s="27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9"/>
      <c r="DI20" s="27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9"/>
      <c r="DY20" s="27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9"/>
      <c r="EO20" s="27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17" customFormat="1" ht="38.25" customHeight="1">
      <c r="A21" s="35" t="s">
        <v>5</v>
      </c>
      <c r="B21" s="36"/>
      <c r="C21" s="36"/>
      <c r="D21" s="36"/>
      <c r="E21" s="36"/>
      <c r="F21" s="36"/>
      <c r="G21" s="36"/>
      <c r="H21" s="37"/>
      <c r="I21" s="25"/>
      <c r="J21" s="52" t="s">
        <v>36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3"/>
      <c r="AQ21" s="35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7"/>
      <c r="BE21" s="35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7"/>
      <c r="BS21" s="38">
        <f>SUM(BS22:CF22)</f>
        <v>0</v>
      </c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40"/>
      <c r="CG21" s="38">
        <f>SUM(CG22:CT22)</f>
        <v>0</v>
      </c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40"/>
      <c r="CU21" s="44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6"/>
      <c r="DI21" s="44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6"/>
      <c r="DY21" s="44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6"/>
      <c r="EO21" s="44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6"/>
    </row>
    <row r="22" spans="1:161" s="16" customFormat="1" ht="18" customHeight="1">
      <c r="A22" s="47" t="s">
        <v>37</v>
      </c>
      <c r="B22" s="48"/>
      <c r="C22" s="48"/>
      <c r="D22" s="48"/>
      <c r="E22" s="48"/>
      <c r="F22" s="48"/>
      <c r="G22" s="48"/>
      <c r="H22" s="49"/>
      <c r="I22" s="26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47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9"/>
      <c r="BE22" s="47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9"/>
      <c r="BS22" s="30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2"/>
      <c r="CG22" s="30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2"/>
      <c r="CU22" s="27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9"/>
      <c r="DI22" s="27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9"/>
      <c r="DY22" s="27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9"/>
      <c r="EO22" s="27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9"/>
    </row>
    <row r="23" spans="1:161" s="17" customFormat="1" ht="25.5" customHeight="1">
      <c r="A23" s="35" t="s">
        <v>8</v>
      </c>
      <c r="B23" s="36"/>
      <c r="C23" s="36"/>
      <c r="D23" s="36"/>
      <c r="E23" s="36"/>
      <c r="F23" s="36"/>
      <c r="G23" s="36"/>
      <c r="H23" s="37"/>
      <c r="I23" s="25"/>
      <c r="J23" s="52" t="s">
        <v>38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3"/>
      <c r="AQ23" s="35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7"/>
      <c r="BE23" s="35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7"/>
      <c r="BS23" s="38">
        <v>0</v>
      </c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40"/>
      <c r="CG23" s="38">
        <v>0</v>
      </c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40"/>
      <c r="CU23" s="44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6"/>
      <c r="DI23" s="44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6"/>
      <c r="DY23" s="44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6"/>
      <c r="EO23" s="44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6"/>
    </row>
    <row r="24" spans="1:161" s="17" customFormat="1" ht="25.5" customHeight="1">
      <c r="A24" s="35" t="s">
        <v>22</v>
      </c>
      <c r="B24" s="36"/>
      <c r="C24" s="36"/>
      <c r="D24" s="36"/>
      <c r="E24" s="36"/>
      <c r="F24" s="36"/>
      <c r="G24" s="36"/>
      <c r="H24" s="37"/>
      <c r="I24" s="25"/>
      <c r="J24" s="52" t="s">
        <v>39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3"/>
      <c r="AQ24" s="35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7"/>
      <c r="BE24" s="35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7"/>
      <c r="BS24" s="38">
        <f>SUM(BS25:CF25)</f>
        <v>0</v>
      </c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40"/>
      <c r="CG24" s="38">
        <f>SUM(CG25:CT25)</f>
        <v>0</v>
      </c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40"/>
      <c r="CU24" s="38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6"/>
      <c r="DI24" s="44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6"/>
      <c r="DY24" s="44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6"/>
      <c r="EO24" s="44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6"/>
    </row>
    <row r="25" spans="1:161" s="16" customFormat="1" ht="17.25" customHeight="1">
      <c r="A25" s="47" t="s">
        <v>40</v>
      </c>
      <c r="B25" s="48"/>
      <c r="C25" s="48"/>
      <c r="D25" s="48"/>
      <c r="E25" s="48"/>
      <c r="F25" s="48"/>
      <c r="G25" s="48"/>
      <c r="H25" s="49"/>
      <c r="I25" s="26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47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9"/>
      <c r="BE25" s="47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9"/>
      <c r="BS25" s="30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9"/>
      <c r="CG25" s="30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9"/>
      <c r="CU25" s="41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3"/>
      <c r="DI25" s="27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9"/>
      <c r="DY25" s="27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9"/>
      <c r="EO25" s="27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</sheetData>
  <sheetProtection/>
  <mergeCells count="168"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E25"/>
  <sheetViews>
    <sheetView view="pageBreakPreview" zoomScale="90" zoomScaleSheetLayoutView="90" zoomScalePageLayoutView="0" workbookViewId="0" topLeftCell="A1">
      <selection activeCell="DI23" sqref="DI23:DX23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54" t="s">
        <v>41</v>
      </c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</row>
    <row r="4" spans="80:137" s="8" customFormat="1" ht="11.25">
      <c r="CB4" s="55" t="s">
        <v>6</v>
      </c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</row>
    <row r="5" spans="42:47" s="13" customFormat="1" ht="15.75">
      <c r="AP5" s="15" t="s">
        <v>47</v>
      </c>
      <c r="AQ5" s="50" t="s">
        <v>85</v>
      </c>
      <c r="AR5" s="50"/>
      <c r="AS5" s="50"/>
      <c r="AT5" s="50"/>
      <c r="AU5" s="13" t="s">
        <v>26</v>
      </c>
    </row>
    <row r="6" spans="1:161" s="13" customFormat="1" ht="21.75" customHeight="1">
      <c r="A6" s="51" t="s">
        <v>45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</row>
    <row r="7" spans="1:161" s="13" customFormat="1" ht="17.25" customHeight="1">
      <c r="A7" s="51" t="s">
        <v>63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</row>
    <row r="9" spans="1:161" s="16" customFormat="1" ht="28.5" customHeight="1">
      <c r="A9" s="59" t="s">
        <v>9</v>
      </c>
      <c r="B9" s="60"/>
      <c r="C9" s="60"/>
      <c r="D9" s="60"/>
      <c r="E9" s="60"/>
      <c r="F9" s="60"/>
      <c r="G9" s="60"/>
      <c r="H9" s="61"/>
      <c r="I9" s="59" t="s">
        <v>10</v>
      </c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1"/>
      <c r="AQ9" s="41" t="s">
        <v>13</v>
      </c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3"/>
      <c r="BS9" s="41" t="s">
        <v>14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3"/>
      <c r="DI9" s="41" t="s">
        <v>18</v>
      </c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3"/>
    </row>
    <row r="10" spans="1:161" s="16" customFormat="1" ht="66" customHeight="1">
      <c r="A10" s="62"/>
      <c r="B10" s="63"/>
      <c r="C10" s="63"/>
      <c r="D10" s="63"/>
      <c r="E10" s="63"/>
      <c r="F10" s="63"/>
      <c r="G10" s="63"/>
      <c r="H10" s="64"/>
      <c r="I10" s="62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4"/>
      <c r="AQ10" s="41" t="s">
        <v>11</v>
      </c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3"/>
      <c r="BE10" s="41" t="s">
        <v>12</v>
      </c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3"/>
      <c r="BS10" s="41" t="s">
        <v>15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3"/>
      <c r="CG10" s="41" t="s">
        <v>16</v>
      </c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3"/>
      <c r="CU10" s="41" t="s">
        <v>17</v>
      </c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3"/>
      <c r="DI10" s="41" t="s">
        <v>19</v>
      </c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3"/>
      <c r="DY10" s="41" t="s">
        <v>20</v>
      </c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3"/>
      <c r="EO10" s="41" t="s">
        <v>21</v>
      </c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3"/>
    </row>
    <row r="11" spans="1:161" s="16" customFormat="1" ht="12.75">
      <c r="A11" s="71" t="s">
        <v>0</v>
      </c>
      <c r="B11" s="72"/>
      <c r="C11" s="72"/>
      <c r="D11" s="72"/>
      <c r="E11" s="72"/>
      <c r="F11" s="72"/>
      <c r="G11" s="72"/>
      <c r="H11" s="73"/>
      <c r="I11" s="71" t="s">
        <v>1</v>
      </c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3"/>
      <c r="AQ11" s="71" t="s">
        <v>2</v>
      </c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1" t="s">
        <v>3</v>
      </c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3"/>
      <c r="BS11" s="71" t="s">
        <v>4</v>
      </c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3"/>
      <c r="CG11" s="71" t="s">
        <v>5</v>
      </c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3"/>
      <c r="CU11" s="71" t="s">
        <v>8</v>
      </c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3"/>
      <c r="DI11" s="71" t="s">
        <v>22</v>
      </c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3"/>
      <c r="DY11" s="71" t="s">
        <v>23</v>
      </c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3"/>
      <c r="EO11" s="71" t="s">
        <v>24</v>
      </c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3"/>
    </row>
    <row r="12" spans="1:161" s="17" customFormat="1" ht="12.75">
      <c r="A12" s="35" t="s">
        <v>0</v>
      </c>
      <c r="B12" s="36"/>
      <c r="C12" s="36"/>
      <c r="D12" s="36"/>
      <c r="E12" s="36"/>
      <c r="F12" s="36"/>
      <c r="G12" s="36"/>
      <c r="H12" s="37"/>
      <c r="I12" s="25"/>
      <c r="J12" s="52" t="s">
        <v>27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3"/>
      <c r="AQ12" s="35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7"/>
      <c r="BE12" s="35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7"/>
      <c r="BS12" s="38">
        <f>BS13+BS21+BS23+BS24</f>
        <v>0</v>
      </c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40"/>
      <c r="CG12" s="38">
        <f>CG13+CG21+CG23+CG24</f>
        <v>0</v>
      </c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40"/>
      <c r="CU12" s="44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6"/>
      <c r="DI12" s="44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44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6"/>
      <c r="EO12" s="44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7" customFormat="1" ht="38.25" customHeight="1">
      <c r="A13" s="35" t="s">
        <v>1</v>
      </c>
      <c r="B13" s="36"/>
      <c r="C13" s="36"/>
      <c r="D13" s="36"/>
      <c r="E13" s="36"/>
      <c r="F13" s="36"/>
      <c r="G13" s="36"/>
      <c r="H13" s="37"/>
      <c r="I13" s="25"/>
      <c r="J13" s="52" t="s">
        <v>28</v>
      </c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3"/>
      <c r="AQ13" s="35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7"/>
      <c r="BE13" s="35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7"/>
      <c r="BS13" s="38">
        <f>BS15+BS17+BS19</f>
        <v>0</v>
      </c>
      <c r="BT13" s="39"/>
      <c r="BU13" s="39"/>
      <c r="BV13" s="39"/>
      <c r="BW13" s="39"/>
      <c r="BX13" s="39"/>
      <c r="BY13" s="39"/>
      <c r="BZ13" s="39"/>
      <c r="CA13" s="39"/>
      <c r="CB13" s="39"/>
      <c r="CC13" s="39"/>
      <c r="CD13" s="39"/>
      <c r="CE13" s="39"/>
      <c r="CF13" s="40"/>
      <c r="CG13" s="38">
        <f>CG15+CG17+CG19</f>
        <v>0</v>
      </c>
      <c r="CH13" s="39"/>
      <c r="CI13" s="39"/>
      <c r="CJ13" s="39"/>
      <c r="CK13" s="39"/>
      <c r="CL13" s="39"/>
      <c r="CM13" s="39"/>
      <c r="CN13" s="39"/>
      <c r="CO13" s="39"/>
      <c r="CP13" s="39"/>
      <c r="CQ13" s="39"/>
      <c r="CR13" s="39"/>
      <c r="CS13" s="39"/>
      <c r="CT13" s="40"/>
      <c r="CU13" s="44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6"/>
      <c r="DI13" s="44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6"/>
      <c r="DY13" s="44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6"/>
      <c r="EO13" s="44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6"/>
    </row>
    <row r="14" spans="1:161" s="16" customFormat="1" ht="12.75">
      <c r="A14" s="47" t="s">
        <v>29</v>
      </c>
      <c r="B14" s="48"/>
      <c r="C14" s="48"/>
      <c r="D14" s="48"/>
      <c r="E14" s="48"/>
      <c r="F14" s="48"/>
      <c r="G14" s="48"/>
      <c r="H14" s="49"/>
      <c r="I14" s="26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4"/>
      <c r="AQ14" s="47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9"/>
      <c r="BE14" s="47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9"/>
      <c r="BS14" s="30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2"/>
      <c r="CG14" s="30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2"/>
      <c r="CU14" s="27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9"/>
      <c r="DI14" s="27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9"/>
      <c r="DY14" s="27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9"/>
      <c r="EO14" s="27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9"/>
    </row>
    <row r="15" spans="1:161" s="17" customFormat="1" ht="37.5" customHeight="1">
      <c r="A15" s="35" t="s">
        <v>2</v>
      </c>
      <c r="B15" s="36"/>
      <c r="C15" s="36"/>
      <c r="D15" s="36"/>
      <c r="E15" s="36"/>
      <c r="F15" s="36"/>
      <c r="G15" s="36"/>
      <c r="H15" s="37"/>
      <c r="I15" s="25"/>
      <c r="J15" s="52" t="s">
        <v>30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3"/>
      <c r="AQ15" s="35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7"/>
      <c r="BE15" s="35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7"/>
      <c r="BS15" s="38">
        <f>SUM(BS16:CF16)</f>
        <v>0</v>
      </c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40"/>
      <c r="CG15" s="38">
        <f>SUM(CG16:CT16)</f>
        <v>0</v>
      </c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40"/>
      <c r="CU15" s="56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8"/>
      <c r="DI15" s="44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6"/>
      <c r="DY15" s="44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6"/>
      <c r="EO15" s="44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6"/>
    </row>
    <row r="16" spans="1:161" s="16" customFormat="1" ht="17.25" customHeight="1">
      <c r="A16" s="47" t="s">
        <v>31</v>
      </c>
      <c r="B16" s="48"/>
      <c r="C16" s="48"/>
      <c r="D16" s="48"/>
      <c r="E16" s="48"/>
      <c r="F16" s="48"/>
      <c r="G16" s="48"/>
      <c r="H16" s="49"/>
      <c r="I16" s="26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47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9"/>
      <c r="BE16" s="47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9"/>
      <c r="BS16" s="30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2"/>
      <c r="CG16" s="30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2"/>
      <c r="CU16" s="41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3"/>
      <c r="DI16" s="27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9"/>
      <c r="DY16" s="41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3"/>
      <c r="EO16" s="27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9"/>
    </row>
    <row r="17" spans="1:161" s="17" customFormat="1" ht="12.75">
      <c r="A17" s="35" t="s">
        <v>3</v>
      </c>
      <c r="B17" s="36"/>
      <c r="C17" s="36"/>
      <c r="D17" s="36"/>
      <c r="E17" s="36"/>
      <c r="F17" s="36"/>
      <c r="G17" s="36"/>
      <c r="H17" s="37"/>
      <c r="I17" s="25"/>
      <c r="J17" s="52" t="s">
        <v>32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35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7"/>
      <c r="BE17" s="35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7"/>
      <c r="BS17" s="38">
        <f>SUM(BS18:CF18)</f>
        <v>0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40"/>
      <c r="CG17" s="38">
        <f>SUM(CG18:CT18)</f>
        <v>0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40"/>
      <c r="CU17" s="44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6"/>
      <c r="DI17" s="44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6"/>
      <c r="DY17" s="44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6"/>
      <c r="EO17" s="44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6"/>
    </row>
    <row r="18" spans="1:161" s="16" customFormat="1" ht="12.75" customHeight="1">
      <c r="A18" s="47" t="s">
        <v>33</v>
      </c>
      <c r="B18" s="48"/>
      <c r="C18" s="48"/>
      <c r="D18" s="48"/>
      <c r="E18" s="48"/>
      <c r="F18" s="48"/>
      <c r="G18" s="48"/>
      <c r="H18" s="49"/>
      <c r="I18" s="26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47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9"/>
      <c r="BE18" s="47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9"/>
      <c r="BS18" s="30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2"/>
      <c r="CG18" s="30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2"/>
      <c r="CU18" s="27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9"/>
      <c r="DI18" s="27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9"/>
      <c r="DY18" s="27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9"/>
      <c r="EO18" s="27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9"/>
    </row>
    <row r="19" spans="1:161" s="17" customFormat="1" ht="25.5" customHeight="1">
      <c r="A19" s="35" t="s">
        <v>4</v>
      </c>
      <c r="B19" s="36"/>
      <c r="C19" s="36"/>
      <c r="D19" s="36"/>
      <c r="E19" s="36"/>
      <c r="F19" s="36"/>
      <c r="G19" s="36"/>
      <c r="H19" s="37"/>
      <c r="I19" s="25"/>
      <c r="J19" s="52" t="s">
        <v>34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/>
      <c r="AQ19" s="35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7"/>
      <c r="BE19" s="35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7"/>
      <c r="BS19" s="38">
        <f>SUM(BS20:CF20)</f>
        <v>0</v>
      </c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40"/>
      <c r="CG19" s="38">
        <f>SUM(CG20:CT20)</f>
        <v>0</v>
      </c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40"/>
      <c r="CU19" s="38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6"/>
      <c r="DI19" s="44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6"/>
      <c r="DY19" s="44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6"/>
      <c r="EO19" s="44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6"/>
    </row>
    <row r="20" spans="1:161" s="16" customFormat="1" ht="17.25" customHeight="1">
      <c r="A20" s="47" t="s">
        <v>35</v>
      </c>
      <c r="B20" s="48"/>
      <c r="C20" s="48"/>
      <c r="D20" s="48"/>
      <c r="E20" s="48"/>
      <c r="F20" s="48"/>
      <c r="G20" s="48"/>
      <c r="H20" s="49"/>
      <c r="I20" s="26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47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9"/>
      <c r="BE20" s="47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9"/>
      <c r="BS20" s="30">
        <v>0</v>
      </c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2"/>
      <c r="CG20" s="30">
        <v>0</v>
      </c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2"/>
      <c r="CU20" s="27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9"/>
      <c r="DI20" s="27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9"/>
      <c r="DY20" s="27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9"/>
      <c r="EO20" s="27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17" customFormat="1" ht="38.25" customHeight="1">
      <c r="A21" s="35" t="s">
        <v>5</v>
      </c>
      <c r="B21" s="36"/>
      <c r="C21" s="36"/>
      <c r="D21" s="36"/>
      <c r="E21" s="36"/>
      <c r="F21" s="36"/>
      <c r="G21" s="36"/>
      <c r="H21" s="37"/>
      <c r="I21" s="25"/>
      <c r="J21" s="52" t="s">
        <v>36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3"/>
      <c r="AQ21" s="35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7"/>
      <c r="BE21" s="35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7"/>
      <c r="BS21" s="38">
        <f>SUM(BS22:CF22)</f>
        <v>0</v>
      </c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40"/>
      <c r="CG21" s="38">
        <f>SUM(CG22:CT22)</f>
        <v>0</v>
      </c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40"/>
      <c r="CU21" s="44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6"/>
      <c r="DI21" s="44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6"/>
      <c r="DY21" s="44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6"/>
      <c r="EO21" s="44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6"/>
    </row>
    <row r="22" spans="1:161" s="16" customFormat="1" ht="14.25" customHeight="1">
      <c r="A22" s="47" t="s">
        <v>37</v>
      </c>
      <c r="B22" s="48"/>
      <c r="C22" s="48"/>
      <c r="D22" s="48"/>
      <c r="E22" s="48"/>
      <c r="F22" s="48"/>
      <c r="G22" s="48"/>
      <c r="H22" s="49"/>
      <c r="I22" s="26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47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9"/>
      <c r="BE22" s="47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9"/>
      <c r="BS22" s="30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2"/>
      <c r="CG22" s="30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2"/>
      <c r="CU22" s="27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9"/>
      <c r="DI22" s="27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9"/>
      <c r="DY22" s="27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9"/>
      <c r="EO22" s="27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9"/>
    </row>
    <row r="23" spans="1:161" s="17" customFormat="1" ht="25.5" customHeight="1">
      <c r="A23" s="35" t="s">
        <v>8</v>
      </c>
      <c r="B23" s="36"/>
      <c r="C23" s="36"/>
      <c r="D23" s="36"/>
      <c r="E23" s="36"/>
      <c r="F23" s="36"/>
      <c r="G23" s="36"/>
      <c r="H23" s="37"/>
      <c r="I23" s="25"/>
      <c r="J23" s="52" t="s">
        <v>38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3"/>
      <c r="AQ23" s="35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7"/>
      <c r="BE23" s="35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7"/>
      <c r="BS23" s="38">
        <v>0</v>
      </c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40"/>
      <c r="CG23" s="38">
        <v>0</v>
      </c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40"/>
      <c r="CU23" s="44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6"/>
      <c r="DI23" s="44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6"/>
      <c r="DY23" s="44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6"/>
      <c r="EO23" s="44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6"/>
    </row>
    <row r="24" spans="1:161" s="17" customFormat="1" ht="25.5" customHeight="1">
      <c r="A24" s="35" t="s">
        <v>22</v>
      </c>
      <c r="B24" s="36"/>
      <c r="C24" s="36"/>
      <c r="D24" s="36"/>
      <c r="E24" s="36"/>
      <c r="F24" s="36"/>
      <c r="G24" s="36"/>
      <c r="H24" s="37"/>
      <c r="I24" s="25"/>
      <c r="J24" s="52" t="s">
        <v>39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3"/>
      <c r="AQ24" s="35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7"/>
      <c r="BE24" s="35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7"/>
      <c r="BS24" s="38">
        <f>SUM(BS25:CF25)</f>
        <v>0</v>
      </c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40"/>
      <c r="CG24" s="38">
        <f>SUM(CG25:CT25)</f>
        <v>0</v>
      </c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40"/>
      <c r="CU24" s="38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6"/>
      <c r="DI24" s="44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6"/>
      <c r="DY24" s="44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6"/>
      <c r="EO24" s="44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6"/>
    </row>
    <row r="25" spans="1:161" s="16" customFormat="1" ht="18" customHeight="1">
      <c r="A25" s="47" t="s">
        <v>40</v>
      </c>
      <c r="B25" s="48"/>
      <c r="C25" s="48"/>
      <c r="D25" s="48"/>
      <c r="E25" s="48"/>
      <c r="F25" s="48"/>
      <c r="G25" s="48"/>
      <c r="H25" s="49"/>
      <c r="I25" s="26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4"/>
      <c r="AQ25" s="47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9"/>
      <c r="BE25" s="47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9"/>
      <c r="BS25" s="30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9"/>
      <c r="CG25" s="30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9"/>
      <c r="CU25" s="41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3"/>
      <c r="DI25" s="27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9"/>
      <c r="DY25" s="27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9"/>
      <c r="EO25" s="27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9"/>
    </row>
  </sheetData>
  <sheetProtection/>
  <mergeCells count="168">
    <mergeCell ref="CB3:EG3"/>
    <mergeCell ref="CB4:EG4"/>
    <mergeCell ref="AQ5:AT5"/>
    <mergeCell ref="A6:FE6"/>
    <mergeCell ref="A7:FE7"/>
    <mergeCell ref="A9:H10"/>
    <mergeCell ref="I9:AP10"/>
    <mergeCell ref="AQ9:BR9"/>
    <mergeCell ref="BS9:DH9"/>
    <mergeCell ref="DI9:FE9"/>
    <mergeCell ref="CU11:DH11"/>
    <mergeCell ref="DI11:DX11"/>
    <mergeCell ref="AQ10:BD10"/>
    <mergeCell ref="BE10:BR10"/>
    <mergeCell ref="BS10:CF10"/>
    <mergeCell ref="CG10:CT10"/>
    <mergeCell ref="CU10:DH10"/>
    <mergeCell ref="DI10:DX10"/>
    <mergeCell ref="CU12:DH12"/>
    <mergeCell ref="DI12:DX12"/>
    <mergeCell ref="DY10:EN10"/>
    <mergeCell ref="EO10:FE10"/>
    <mergeCell ref="A11:H11"/>
    <mergeCell ref="I11:AP11"/>
    <mergeCell ref="AQ11:BD11"/>
    <mergeCell ref="BE11:BR11"/>
    <mergeCell ref="BS11:CF11"/>
    <mergeCell ref="CG11:CT11"/>
    <mergeCell ref="CU13:DH13"/>
    <mergeCell ref="DI13:DX13"/>
    <mergeCell ref="DY11:EN11"/>
    <mergeCell ref="EO11:FE11"/>
    <mergeCell ref="A12:H12"/>
    <mergeCell ref="J12:AP12"/>
    <mergeCell ref="AQ12:BD12"/>
    <mergeCell ref="BE12:BR12"/>
    <mergeCell ref="BS12:CF12"/>
    <mergeCell ref="CG12:CT12"/>
    <mergeCell ref="CU14:DH14"/>
    <mergeCell ref="DI14:DX14"/>
    <mergeCell ref="DY12:EN12"/>
    <mergeCell ref="EO12:FE12"/>
    <mergeCell ref="A13:H13"/>
    <mergeCell ref="J13:AP13"/>
    <mergeCell ref="AQ13:BD13"/>
    <mergeCell ref="BE13:BR13"/>
    <mergeCell ref="BS13:CF13"/>
    <mergeCell ref="CG13:CT13"/>
    <mergeCell ref="CU15:DH15"/>
    <mergeCell ref="DI15:DX15"/>
    <mergeCell ref="DY13:EN13"/>
    <mergeCell ref="EO13:FE13"/>
    <mergeCell ref="A14:H14"/>
    <mergeCell ref="J14:AP14"/>
    <mergeCell ref="AQ14:BD14"/>
    <mergeCell ref="BE14:BR14"/>
    <mergeCell ref="BS14:CF14"/>
    <mergeCell ref="CG14:CT14"/>
    <mergeCell ref="CU16:DH16"/>
    <mergeCell ref="DI16:DX16"/>
    <mergeCell ref="DY14:EN14"/>
    <mergeCell ref="EO14:FE14"/>
    <mergeCell ref="A15:H15"/>
    <mergeCell ref="J15:AP15"/>
    <mergeCell ref="AQ15:BD15"/>
    <mergeCell ref="BE15:BR15"/>
    <mergeCell ref="BS15:CF15"/>
    <mergeCell ref="CG15:CT15"/>
    <mergeCell ref="CU17:DH17"/>
    <mergeCell ref="DI17:DX17"/>
    <mergeCell ref="DY15:EN15"/>
    <mergeCell ref="EO15:FE15"/>
    <mergeCell ref="A16:H16"/>
    <mergeCell ref="J16:AP16"/>
    <mergeCell ref="AQ16:BD16"/>
    <mergeCell ref="BE16:BR16"/>
    <mergeCell ref="BS16:CF16"/>
    <mergeCell ref="CG16:CT16"/>
    <mergeCell ref="CU18:DH18"/>
    <mergeCell ref="DI18:DX18"/>
    <mergeCell ref="DY16:EN16"/>
    <mergeCell ref="EO16:FE16"/>
    <mergeCell ref="A17:H17"/>
    <mergeCell ref="J17:AP17"/>
    <mergeCell ref="AQ17:BD17"/>
    <mergeCell ref="BE17:BR17"/>
    <mergeCell ref="BS17:CF17"/>
    <mergeCell ref="CG17:CT17"/>
    <mergeCell ref="CU19:DH19"/>
    <mergeCell ref="DI19:DX19"/>
    <mergeCell ref="DY17:EN17"/>
    <mergeCell ref="EO17:FE17"/>
    <mergeCell ref="A18:H18"/>
    <mergeCell ref="J18:AP18"/>
    <mergeCell ref="AQ18:BD18"/>
    <mergeCell ref="BE18:BR18"/>
    <mergeCell ref="BS18:CF18"/>
    <mergeCell ref="CG18:CT18"/>
    <mergeCell ref="CU20:DH20"/>
    <mergeCell ref="DI20:DX20"/>
    <mergeCell ref="DY18:EN18"/>
    <mergeCell ref="EO18:FE18"/>
    <mergeCell ref="A19:H19"/>
    <mergeCell ref="J19:AP19"/>
    <mergeCell ref="AQ19:BD19"/>
    <mergeCell ref="BE19:BR19"/>
    <mergeCell ref="BS19:CF19"/>
    <mergeCell ref="CG19:CT19"/>
    <mergeCell ref="CU21:DH21"/>
    <mergeCell ref="DI21:DX21"/>
    <mergeCell ref="DY19:EN19"/>
    <mergeCell ref="EO19:FE19"/>
    <mergeCell ref="A20:H20"/>
    <mergeCell ref="J20:AP20"/>
    <mergeCell ref="AQ20:BD20"/>
    <mergeCell ref="BE20:BR20"/>
    <mergeCell ref="BS20:CF20"/>
    <mergeCell ref="CG20:CT20"/>
    <mergeCell ref="CU22:DH22"/>
    <mergeCell ref="DI22:DX22"/>
    <mergeCell ref="DY20:EN20"/>
    <mergeCell ref="EO20:FE20"/>
    <mergeCell ref="A21:H21"/>
    <mergeCell ref="J21:AP21"/>
    <mergeCell ref="AQ21:BD21"/>
    <mergeCell ref="BE21:BR21"/>
    <mergeCell ref="BS21:CF21"/>
    <mergeCell ref="CG21:CT21"/>
    <mergeCell ref="CU23:DH23"/>
    <mergeCell ref="DI23:DX23"/>
    <mergeCell ref="DY21:EN21"/>
    <mergeCell ref="EO21:FE21"/>
    <mergeCell ref="A22:H22"/>
    <mergeCell ref="J22:AP22"/>
    <mergeCell ref="AQ22:BD22"/>
    <mergeCell ref="BE22:BR22"/>
    <mergeCell ref="BS22:CF22"/>
    <mergeCell ref="CG22:CT22"/>
    <mergeCell ref="CU24:DH24"/>
    <mergeCell ref="DI24:DX24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CU25:DH25"/>
    <mergeCell ref="DI25:DX25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DY25:EN25"/>
    <mergeCell ref="EO25:FE25"/>
    <mergeCell ref="DY24:EN24"/>
    <mergeCell ref="EO24:FE24"/>
    <mergeCell ref="A25:H25"/>
    <mergeCell ref="J25:AP25"/>
    <mergeCell ref="AQ25:BD25"/>
    <mergeCell ref="BE25:BR25"/>
    <mergeCell ref="BS25:CF25"/>
    <mergeCell ref="CG25:CT25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6"/>
  <sheetViews>
    <sheetView zoomScale="85" zoomScaleNormal="85" zoomScaleSheetLayoutView="85" zoomScalePageLayoutView="0" workbookViewId="0" topLeftCell="A1">
      <pane xSplit="42" ySplit="10" topLeftCell="AQ11" activePane="bottomRight" state="frozen"/>
      <selection pane="topLeft" activeCell="A1" sqref="A1"/>
      <selection pane="topRight" activeCell="AQ1" sqref="AQ1"/>
      <selection pane="bottomLeft" activeCell="A11" sqref="A11"/>
      <selection pane="bottomRight" activeCell="J24" sqref="J24:AP24"/>
    </sheetView>
  </sheetViews>
  <sheetFormatPr defaultColWidth="0.875" defaultRowHeight="12.75"/>
  <cols>
    <col min="1" max="111" width="0.875" style="11" customWidth="1"/>
    <col min="112" max="112" width="1.625" style="11" customWidth="1"/>
    <col min="113" max="169" width="0.875" style="11" customWidth="1"/>
    <col min="170" max="170" width="5.625" style="11" customWidth="1"/>
    <col min="171" max="176" width="0.875" style="11" customWidth="1"/>
    <col min="177" max="177" width="11.875" style="11" customWidth="1"/>
    <col min="178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54" t="s">
        <v>41</v>
      </c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</row>
    <row r="4" spans="80:137" s="8" customFormat="1" ht="11.25">
      <c r="CB4" s="55" t="s">
        <v>6</v>
      </c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</row>
    <row r="5" spans="42:47" s="13" customFormat="1" ht="15.75">
      <c r="AP5" s="15" t="s">
        <v>47</v>
      </c>
      <c r="AQ5" s="50" t="s">
        <v>85</v>
      </c>
      <c r="AR5" s="50"/>
      <c r="AS5" s="50"/>
      <c r="AT5" s="50"/>
      <c r="AU5" s="13" t="s">
        <v>141</v>
      </c>
    </row>
    <row r="6" spans="1:161" s="13" customFormat="1" ht="21.75" customHeight="1">
      <c r="A6" s="51" t="s">
        <v>46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</row>
    <row r="8" spans="1:161" s="16" customFormat="1" ht="28.5" customHeight="1">
      <c r="A8" s="59" t="s">
        <v>9</v>
      </c>
      <c r="B8" s="60"/>
      <c r="C8" s="60"/>
      <c r="D8" s="60"/>
      <c r="E8" s="60"/>
      <c r="F8" s="60"/>
      <c r="G8" s="60"/>
      <c r="H8" s="61"/>
      <c r="I8" s="59" t="s">
        <v>10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1"/>
      <c r="AQ8" s="41" t="s">
        <v>13</v>
      </c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3"/>
      <c r="BS8" s="41" t="s">
        <v>14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3"/>
      <c r="DI8" s="41" t="s">
        <v>18</v>
      </c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3"/>
    </row>
    <row r="9" spans="1:161" s="16" customFormat="1" ht="66" customHeight="1">
      <c r="A9" s="62"/>
      <c r="B9" s="63"/>
      <c r="C9" s="63"/>
      <c r="D9" s="63"/>
      <c r="E9" s="63"/>
      <c r="F9" s="63"/>
      <c r="G9" s="63"/>
      <c r="H9" s="64"/>
      <c r="I9" s="62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4"/>
      <c r="AQ9" s="41" t="s">
        <v>11</v>
      </c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3"/>
      <c r="BE9" s="41" t="s">
        <v>12</v>
      </c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3"/>
      <c r="BS9" s="41" t="s">
        <v>15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3"/>
      <c r="CG9" s="41" t="s">
        <v>16</v>
      </c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3"/>
      <c r="CU9" s="41" t="s">
        <v>17</v>
      </c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3"/>
      <c r="DI9" s="41" t="s">
        <v>19</v>
      </c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3"/>
      <c r="DY9" s="41" t="s">
        <v>20</v>
      </c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3"/>
      <c r="EO9" s="41" t="s">
        <v>21</v>
      </c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3"/>
    </row>
    <row r="10" spans="1:161" s="16" customFormat="1" ht="12.75">
      <c r="A10" s="71" t="s">
        <v>0</v>
      </c>
      <c r="B10" s="72"/>
      <c r="C10" s="72"/>
      <c r="D10" s="72"/>
      <c r="E10" s="72"/>
      <c r="F10" s="72"/>
      <c r="G10" s="72"/>
      <c r="H10" s="73"/>
      <c r="I10" s="71" t="s">
        <v>1</v>
      </c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3"/>
      <c r="AQ10" s="71" t="s">
        <v>2</v>
      </c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3"/>
      <c r="BE10" s="71" t="s">
        <v>3</v>
      </c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3"/>
      <c r="BS10" s="71" t="s">
        <v>4</v>
      </c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3"/>
      <c r="CG10" s="71" t="s">
        <v>5</v>
      </c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3"/>
      <c r="CU10" s="71" t="s">
        <v>8</v>
      </c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3"/>
      <c r="DI10" s="71" t="s">
        <v>22</v>
      </c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3"/>
      <c r="DY10" s="71" t="s">
        <v>23</v>
      </c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3"/>
      <c r="EO10" s="71" t="s">
        <v>24</v>
      </c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3"/>
    </row>
    <row r="11" spans="1:161" s="17" customFormat="1" ht="14.25" customHeight="1">
      <c r="A11" s="35" t="s">
        <v>0</v>
      </c>
      <c r="B11" s="36"/>
      <c r="C11" s="36"/>
      <c r="D11" s="36"/>
      <c r="E11" s="36"/>
      <c r="F11" s="36"/>
      <c r="G11" s="36"/>
      <c r="H11" s="37"/>
      <c r="I11" s="25"/>
      <c r="J11" s="52" t="s">
        <v>27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3"/>
      <c r="AQ11" s="35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7"/>
      <c r="BE11" s="35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7"/>
      <c r="BS11" s="38">
        <f>BS12+BS20+BS25+BS26</f>
        <v>13883.97994</v>
      </c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6"/>
      <c r="CG11" s="38">
        <f>CG12+CG20+CG25+CG26</f>
        <v>13883.97994</v>
      </c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6"/>
      <c r="CU11" s="44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6"/>
      <c r="DI11" s="44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6"/>
      <c r="DY11" s="44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6"/>
      <c r="EO11" s="44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6"/>
    </row>
    <row r="12" spans="1:161" s="17" customFormat="1" ht="38.25" customHeight="1">
      <c r="A12" s="35" t="s">
        <v>1</v>
      </c>
      <c r="B12" s="36"/>
      <c r="C12" s="36"/>
      <c r="D12" s="36"/>
      <c r="E12" s="36"/>
      <c r="F12" s="36"/>
      <c r="G12" s="36"/>
      <c r="H12" s="37"/>
      <c r="I12" s="25"/>
      <c r="J12" s="52" t="s">
        <v>28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3"/>
      <c r="AQ12" s="35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7"/>
      <c r="BE12" s="35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7"/>
      <c r="BS12" s="38">
        <f>BS14+BS16+BS18</f>
        <v>0</v>
      </c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6"/>
      <c r="CG12" s="38">
        <f>CG14+CG16+CG18</f>
        <v>0</v>
      </c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6"/>
      <c r="CU12" s="44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6"/>
      <c r="DI12" s="44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44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6"/>
      <c r="EO12" s="44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77" s="16" customFormat="1" ht="12.75">
      <c r="A13" s="47" t="s">
        <v>29</v>
      </c>
      <c r="B13" s="48"/>
      <c r="C13" s="48"/>
      <c r="D13" s="48"/>
      <c r="E13" s="48"/>
      <c r="F13" s="48"/>
      <c r="G13" s="48"/>
      <c r="H13" s="49"/>
      <c r="I13" s="26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AQ13" s="47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9"/>
      <c r="BE13" s="47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9"/>
      <c r="BS13" s="27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9"/>
      <c r="CG13" s="27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9"/>
      <c r="CU13" s="27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9"/>
      <c r="DI13" s="27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9"/>
      <c r="DY13" s="27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9"/>
      <c r="EO13" s="27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9"/>
      <c r="FU13" s="17"/>
    </row>
    <row r="14" spans="1:161" s="17" customFormat="1" ht="37.5" customHeight="1">
      <c r="A14" s="35" t="s">
        <v>2</v>
      </c>
      <c r="B14" s="36"/>
      <c r="C14" s="36"/>
      <c r="D14" s="36"/>
      <c r="E14" s="36"/>
      <c r="F14" s="36"/>
      <c r="G14" s="36"/>
      <c r="H14" s="37"/>
      <c r="I14" s="25"/>
      <c r="J14" s="52" t="s">
        <v>30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3"/>
      <c r="AQ14" s="35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7"/>
      <c r="BE14" s="35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7"/>
      <c r="BS14" s="38">
        <f>BS15</f>
        <v>0</v>
      </c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40"/>
      <c r="CG14" s="38">
        <f>CG15</f>
        <v>0</v>
      </c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40"/>
      <c r="CU14" s="56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8"/>
      <c r="DI14" s="44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6"/>
      <c r="DY14" s="44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6"/>
      <c r="EO14" s="44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6"/>
    </row>
    <row r="15" spans="1:177" s="16" customFormat="1" ht="28.5" customHeight="1">
      <c r="A15" s="47" t="s">
        <v>31</v>
      </c>
      <c r="B15" s="48"/>
      <c r="C15" s="48"/>
      <c r="D15" s="48"/>
      <c r="E15" s="48"/>
      <c r="F15" s="48"/>
      <c r="G15" s="48"/>
      <c r="H15" s="49"/>
      <c r="I15" s="26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47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9"/>
      <c r="BE15" s="47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9"/>
      <c r="BS15" s="30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2"/>
      <c r="CG15" s="30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2"/>
      <c r="CU15" s="27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9"/>
      <c r="DI15" s="27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9"/>
      <c r="DY15" s="27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9"/>
      <c r="EO15" s="27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  <c r="FU15" s="17"/>
    </row>
    <row r="16" spans="1:161" s="17" customFormat="1" ht="12.75">
      <c r="A16" s="35" t="s">
        <v>3</v>
      </c>
      <c r="B16" s="36"/>
      <c r="C16" s="36"/>
      <c r="D16" s="36"/>
      <c r="E16" s="36"/>
      <c r="F16" s="36"/>
      <c r="G16" s="36"/>
      <c r="H16" s="37"/>
      <c r="I16" s="25"/>
      <c r="J16" s="52" t="s">
        <v>32</v>
      </c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3"/>
      <c r="AQ16" s="35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7"/>
      <c r="BE16" s="35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7"/>
      <c r="BS16" s="38">
        <f>BS17</f>
        <v>0</v>
      </c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6"/>
      <c r="CG16" s="38">
        <f>CG17</f>
        <v>0</v>
      </c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6"/>
      <c r="CU16" s="44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6"/>
      <c r="DI16" s="44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6"/>
      <c r="DY16" s="44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6"/>
      <c r="EO16" s="44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6"/>
    </row>
    <row r="17" spans="1:177" s="16" customFormat="1" ht="28.5" customHeight="1">
      <c r="A17" s="47" t="s">
        <v>33</v>
      </c>
      <c r="B17" s="48"/>
      <c r="C17" s="48"/>
      <c r="D17" s="48"/>
      <c r="E17" s="48"/>
      <c r="F17" s="48"/>
      <c r="G17" s="48"/>
      <c r="H17" s="49"/>
      <c r="I17" s="26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4"/>
      <c r="AQ17" s="47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9"/>
      <c r="BE17" s="47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9"/>
      <c r="BS17" s="30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9"/>
      <c r="CG17" s="30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9"/>
      <c r="CU17" s="27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9"/>
      <c r="DI17" s="27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9"/>
      <c r="DY17" s="27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9"/>
      <c r="EO17" s="27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9"/>
      <c r="FU17" s="17"/>
    </row>
    <row r="18" spans="1:161" s="17" customFormat="1" ht="25.5" customHeight="1">
      <c r="A18" s="35" t="s">
        <v>4</v>
      </c>
      <c r="B18" s="36"/>
      <c r="C18" s="36"/>
      <c r="D18" s="36"/>
      <c r="E18" s="36"/>
      <c r="F18" s="36"/>
      <c r="G18" s="36"/>
      <c r="H18" s="37"/>
      <c r="I18" s="25"/>
      <c r="J18" s="52" t="s">
        <v>34</v>
      </c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3"/>
      <c r="AQ18" s="35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7"/>
      <c r="BE18" s="35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7"/>
      <c r="BS18" s="38">
        <f>SUM(BS19:CF19)</f>
        <v>0</v>
      </c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6"/>
      <c r="CG18" s="38">
        <f>SUM(CG19:CT19)</f>
        <v>0</v>
      </c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6"/>
      <c r="CU18" s="38"/>
      <c r="CV18" s="45"/>
      <c r="CW18" s="45"/>
      <c r="CX18" s="45"/>
      <c r="CY18" s="45"/>
      <c r="CZ18" s="45"/>
      <c r="DA18" s="45"/>
      <c r="DB18" s="45"/>
      <c r="DC18" s="45"/>
      <c r="DD18" s="45"/>
      <c r="DE18" s="45"/>
      <c r="DF18" s="45"/>
      <c r="DG18" s="45"/>
      <c r="DH18" s="46"/>
      <c r="DI18" s="44"/>
      <c r="DJ18" s="45"/>
      <c r="DK18" s="45"/>
      <c r="DL18" s="45"/>
      <c r="DM18" s="45"/>
      <c r="DN18" s="45"/>
      <c r="DO18" s="45"/>
      <c r="DP18" s="45"/>
      <c r="DQ18" s="45"/>
      <c r="DR18" s="45"/>
      <c r="DS18" s="45"/>
      <c r="DT18" s="45"/>
      <c r="DU18" s="45"/>
      <c r="DV18" s="45"/>
      <c r="DW18" s="45"/>
      <c r="DX18" s="46"/>
      <c r="DY18" s="44"/>
      <c r="DZ18" s="45"/>
      <c r="EA18" s="45"/>
      <c r="EB18" s="45"/>
      <c r="EC18" s="45"/>
      <c r="ED18" s="45"/>
      <c r="EE18" s="45"/>
      <c r="EF18" s="45"/>
      <c r="EG18" s="45"/>
      <c r="EH18" s="45"/>
      <c r="EI18" s="45"/>
      <c r="EJ18" s="45"/>
      <c r="EK18" s="45"/>
      <c r="EL18" s="45"/>
      <c r="EM18" s="45"/>
      <c r="EN18" s="46"/>
      <c r="EO18" s="44"/>
      <c r="EP18" s="45"/>
      <c r="EQ18" s="45"/>
      <c r="ER18" s="45"/>
      <c r="ES18" s="45"/>
      <c r="ET18" s="45"/>
      <c r="EU18" s="45"/>
      <c r="EV18" s="45"/>
      <c r="EW18" s="45"/>
      <c r="EX18" s="45"/>
      <c r="EY18" s="45"/>
      <c r="EZ18" s="45"/>
      <c r="FA18" s="45"/>
      <c r="FB18" s="45"/>
      <c r="FC18" s="45"/>
      <c r="FD18" s="45"/>
      <c r="FE18" s="46"/>
    </row>
    <row r="19" spans="1:177" s="16" customFormat="1" ht="26.25" customHeight="1">
      <c r="A19" s="47" t="s">
        <v>35</v>
      </c>
      <c r="B19" s="48"/>
      <c r="C19" s="48"/>
      <c r="D19" s="48"/>
      <c r="E19" s="48"/>
      <c r="F19" s="48"/>
      <c r="G19" s="48"/>
      <c r="H19" s="49"/>
      <c r="I19" s="26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4"/>
      <c r="AQ19" s="47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9"/>
      <c r="BE19" s="47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9"/>
      <c r="BS19" s="30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9"/>
      <c r="CG19" s="30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9"/>
      <c r="CU19" s="27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9"/>
      <c r="DI19" s="27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9"/>
      <c r="DY19" s="27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9"/>
      <c r="EO19" s="27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9"/>
      <c r="FU19" s="17"/>
    </row>
    <row r="20" spans="1:177" s="17" customFormat="1" ht="38.25" customHeight="1">
      <c r="A20" s="35" t="s">
        <v>5</v>
      </c>
      <c r="B20" s="36"/>
      <c r="C20" s="36"/>
      <c r="D20" s="36"/>
      <c r="E20" s="36"/>
      <c r="F20" s="36"/>
      <c r="G20" s="36"/>
      <c r="H20" s="37"/>
      <c r="I20" s="25"/>
      <c r="J20" s="52" t="s">
        <v>36</v>
      </c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3"/>
      <c r="AQ20" s="35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7"/>
      <c r="BE20" s="35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7"/>
      <c r="BS20" s="38">
        <f>SUM(BS21:CF24)</f>
        <v>13883.97994</v>
      </c>
      <c r="BT20" s="45"/>
      <c r="BU20" s="45"/>
      <c r="BV20" s="45"/>
      <c r="BW20" s="45"/>
      <c r="BX20" s="45"/>
      <c r="BY20" s="45"/>
      <c r="BZ20" s="45"/>
      <c r="CA20" s="45"/>
      <c r="CB20" s="45"/>
      <c r="CC20" s="45"/>
      <c r="CD20" s="45"/>
      <c r="CE20" s="45"/>
      <c r="CF20" s="46"/>
      <c r="CG20" s="38">
        <f>SUM(CG21:CT24)</f>
        <v>13883.97994</v>
      </c>
      <c r="CH20" s="45"/>
      <c r="CI20" s="45"/>
      <c r="CJ20" s="45"/>
      <c r="CK20" s="45"/>
      <c r="CL20" s="45"/>
      <c r="CM20" s="45"/>
      <c r="CN20" s="45"/>
      <c r="CO20" s="45"/>
      <c r="CP20" s="45"/>
      <c r="CQ20" s="45"/>
      <c r="CR20" s="45"/>
      <c r="CS20" s="45"/>
      <c r="CT20" s="46"/>
      <c r="CU20" s="44"/>
      <c r="CV20" s="45"/>
      <c r="CW20" s="45"/>
      <c r="CX20" s="45"/>
      <c r="CY20" s="45"/>
      <c r="CZ20" s="45"/>
      <c r="DA20" s="45"/>
      <c r="DB20" s="45"/>
      <c r="DC20" s="45"/>
      <c r="DD20" s="45"/>
      <c r="DE20" s="45"/>
      <c r="DF20" s="45"/>
      <c r="DG20" s="45"/>
      <c r="DH20" s="46"/>
      <c r="DI20" s="44"/>
      <c r="DJ20" s="45"/>
      <c r="DK20" s="45"/>
      <c r="DL20" s="45"/>
      <c r="DM20" s="45"/>
      <c r="DN20" s="45"/>
      <c r="DO20" s="45"/>
      <c r="DP20" s="45"/>
      <c r="DQ20" s="45"/>
      <c r="DR20" s="45"/>
      <c r="DS20" s="45"/>
      <c r="DT20" s="45"/>
      <c r="DU20" s="45"/>
      <c r="DV20" s="45"/>
      <c r="DW20" s="45"/>
      <c r="DX20" s="46"/>
      <c r="DY20" s="44"/>
      <c r="DZ20" s="45"/>
      <c r="EA20" s="45"/>
      <c r="EB20" s="45"/>
      <c r="EC20" s="45"/>
      <c r="ED20" s="45"/>
      <c r="EE20" s="45"/>
      <c r="EF20" s="45"/>
      <c r="EG20" s="45"/>
      <c r="EH20" s="45"/>
      <c r="EI20" s="45"/>
      <c r="EJ20" s="45"/>
      <c r="EK20" s="45"/>
      <c r="EL20" s="45"/>
      <c r="EM20" s="45"/>
      <c r="EN20" s="46"/>
      <c r="EO20" s="44"/>
      <c r="EP20" s="45"/>
      <c r="EQ20" s="45"/>
      <c r="ER20" s="45"/>
      <c r="ES20" s="45"/>
      <c r="ET20" s="45"/>
      <c r="EU20" s="45"/>
      <c r="EV20" s="45"/>
      <c r="EW20" s="45"/>
      <c r="EX20" s="45"/>
      <c r="EY20" s="45"/>
      <c r="EZ20" s="45"/>
      <c r="FA20" s="45"/>
      <c r="FB20" s="45"/>
      <c r="FC20" s="45"/>
      <c r="FD20" s="45"/>
      <c r="FE20" s="46"/>
      <c r="FN20" s="24"/>
      <c r="FO20" s="24"/>
      <c r="FP20" s="24"/>
      <c r="FQ20" s="24"/>
      <c r="FR20" s="24"/>
      <c r="FS20" s="24"/>
      <c r="FT20" s="24"/>
      <c r="FU20" s="22"/>
    </row>
    <row r="21" spans="1:177" s="16" customFormat="1" ht="40.5" customHeight="1">
      <c r="A21" s="47" t="s">
        <v>37</v>
      </c>
      <c r="B21" s="48"/>
      <c r="C21" s="48"/>
      <c r="D21" s="48"/>
      <c r="E21" s="48"/>
      <c r="F21" s="48"/>
      <c r="G21" s="48"/>
      <c r="H21" s="49"/>
      <c r="I21" s="26"/>
      <c r="J21" s="33" t="s">
        <v>87</v>
      </c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4"/>
      <c r="AQ21" s="47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9"/>
      <c r="BE21" s="47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9"/>
      <c r="BS21" s="30">
        <f>CG21</f>
        <v>9246.041659999999</v>
      </c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9"/>
      <c r="CG21" s="30">
        <v>9246.041659999999</v>
      </c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9"/>
      <c r="CU21" s="41" t="s">
        <v>43</v>
      </c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3"/>
      <c r="DI21" s="27" t="s">
        <v>59</v>
      </c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9"/>
      <c r="DY21" s="27" t="s">
        <v>59</v>
      </c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9"/>
      <c r="EO21" s="27" t="s">
        <v>59</v>
      </c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9"/>
      <c r="FN21" s="24"/>
      <c r="FO21" s="24"/>
      <c r="FP21" s="24"/>
      <c r="FQ21" s="24"/>
      <c r="FR21" s="24"/>
      <c r="FS21" s="24"/>
      <c r="FT21" s="24"/>
      <c r="FU21" s="22"/>
    </row>
    <row r="22" spans="1:177" s="16" customFormat="1" ht="39" customHeight="1">
      <c r="A22" s="47" t="s">
        <v>52</v>
      </c>
      <c r="B22" s="48"/>
      <c r="C22" s="48"/>
      <c r="D22" s="48"/>
      <c r="E22" s="48"/>
      <c r="F22" s="48"/>
      <c r="G22" s="48"/>
      <c r="H22" s="49"/>
      <c r="I22" s="26"/>
      <c r="J22" s="33" t="s">
        <v>89</v>
      </c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47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9"/>
      <c r="BE22" s="47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9"/>
      <c r="BS22" s="30">
        <f>CG22</f>
        <v>103.24995</v>
      </c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9"/>
      <c r="CG22" s="30">
        <v>103.24995</v>
      </c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9"/>
      <c r="CU22" s="41" t="s">
        <v>43</v>
      </c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3"/>
      <c r="DI22" s="27" t="s">
        <v>59</v>
      </c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9"/>
      <c r="DY22" s="27" t="s">
        <v>59</v>
      </c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9"/>
      <c r="EO22" s="27" t="s">
        <v>59</v>
      </c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9"/>
      <c r="FN22" s="24"/>
      <c r="FO22" s="24"/>
      <c r="FP22" s="24"/>
      <c r="FQ22" s="24"/>
      <c r="FR22" s="24"/>
      <c r="FS22" s="24"/>
      <c r="FT22" s="24"/>
      <c r="FU22" s="22"/>
    </row>
    <row r="23" spans="1:177" s="16" customFormat="1" ht="36" customHeight="1">
      <c r="A23" s="47" t="s">
        <v>53</v>
      </c>
      <c r="B23" s="48"/>
      <c r="C23" s="48"/>
      <c r="D23" s="48"/>
      <c r="E23" s="48"/>
      <c r="F23" s="48"/>
      <c r="G23" s="48"/>
      <c r="H23" s="49"/>
      <c r="I23" s="26"/>
      <c r="J23" s="33" t="s">
        <v>86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4"/>
      <c r="AQ23" s="47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9"/>
      <c r="BE23" s="47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9"/>
      <c r="BS23" s="30">
        <f>CG23</f>
        <v>2311.4133300000003</v>
      </c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9"/>
      <c r="CG23" s="30">
        <v>2311.4133300000003</v>
      </c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9"/>
      <c r="CU23" s="41" t="s">
        <v>43</v>
      </c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3"/>
      <c r="DI23" s="27" t="s">
        <v>59</v>
      </c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9"/>
      <c r="DY23" s="27" t="s">
        <v>59</v>
      </c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9"/>
      <c r="EO23" s="27" t="s">
        <v>59</v>
      </c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9"/>
      <c r="FN23" s="24"/>
      <c r="FO23" s="24"/>
      <c r="FP23" s="24"/>
      <c r="FQ23" s="24"/>
      <c r="FR23" s="24"/>
      <c r="FS23" s="24"/>
      <c r="FT23" s="24"/>
      <c r="FU23" s="22"/>
    </row>
    <row r="24" spans="1:177" s="16" customFormat="1" ht="39" customHeight="1">
      <c r="A24" s="47" t="s">
        <v>54</v>
      </c>
      <c r="B24" s="48"/>
      <c r="C24" s="48"/>
      <c r="D24" s="48"/>
      <c r="E24" s="48"/>
      <c r="F24" s="48"/>
      <c r="G24" s="48"/>
      <c r="H24" s="49"/>
      <c r="I24" s="26"/>
      <c r="J24" s="33" t="s">
        <v>91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4"/>
      <c r="AQ24" s="47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9"/>
      <c r="BE24" s="47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9"/>
      <c r="BS24" s="30">
        <f>CG24</f>
        <v>2223.275</v>
      </c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9"/>
      <c r="CG24" s="30">
        <v>2223.275</v>
      </c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9"/>
      <c r="CU24" s="41" t="s">
        <v>43</v>
      </c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3"/>
      <c r="DI24" s="27" t="s">
        <v>59</v>
      </c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9"/>
      <c r="DY24" s="27" t="s">
        <v>59</v>
      </c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9"/>
      <c r="EO24" s="27" t="s">
        <v>59</v>
      </c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9"/>
      <c r="FN24" s="24"/>
      <c r="FO24" s="24"/>
      <c r="FP24" s="24"/>
      <c r="FQ24" s="24"/>
      <c r="FR24" s="24"/>
      <c r="FS24" s="24"/>
      <c r="FT24" s="24"/>
      <c r="FU24" s="22"/>
    </row>
    <row r="25" spans="1:161" s="17" customFormat="1" ht="25.5" customHeight="1">
      <c r="A25" s="35" t="s">
        <v>8</v>
      </c>
      <c r="B25" s="36"/>
      <c r="C25" s="36"/>
      <c r="D25" s="36"/>
      <c r="E25" s="36"/>
      <c r="F25" s="36"/>
      <c r="G25" s="36"/>
      <c r="H25" s="37"/>
      <c r="I25" s="25"/>
      <c r="J25" s="52" t="s">
        <v>38</v>
      </c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3"/>
      <c r="AQ25" s="35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7"/>
      <c r="BE25" s="35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7"/>
      <c r="BS25" s="38">
        <v>0</v>
      </c>
      <c r="BT25" s="45"/>
      <c r="BU25" s="45"/>
      <c r="BV25" s="45"/>
      <c r="BW25" s="45"/>
      <c r="BX25" s="45"/>
      <c r="BY25" s="45"/>
      <c r="BZ25" s="45"/>
      <c r="CA25" s="45"/>
      <c r="CB25" s="45"/>
      <c r="CC25" s="45"/>
      <c r="CD25" s="45"/>
      <c r="CE25" s="45"/>
      <c r="CF25" s="46"/>
      <c r="CG25" s="38">
        <v>0</v>
      </c>
      <c r="CH25" s="45"/>
      <c r="CI25" s="45"/>
      <c r="CJ25" s="45"/>
      <c r="CK25" s="45"/>
      <c r="CL25" s="45"/>
      <c r="CM25" s="45"/>
      <c r="CN25" s="45"/>
      <c r="CO25" s="45"/>
      <c r="CP25" s="45"/>
      <c r="CQ25" s="45"/>
      <c r="CR25" s="45"/>
      <c r="CS25" s="45"/>
      <c r="CT25" s="46"/>
      <c r="CU25" s="44"/>
      <c r="CV25" s="45"/>
      <c r="CW25" s="45"/>
      <c r="CX25" s="45"/>
      <c r="CY25" s="45"/>
      <c r="CZ25" s="45"/>
      <c r="DA25" s="45"/>
      <c r="DB25" s="45"/>
      <c r="DC25" s="45"/>
      <c r="DD25" s="45"/>
      <c r="DE25" s="45"/>
      <c r="DF25" s="45"/>
      <c r="DG25" s="45"/>
      <c r="DH25" s="46"/>
      <c r="DI25" s="44"/>
      <c r="DJ25" s="45"/>
      <c r="DK25" s="45"/>
      <c r="DL25" s="45"/>
      <c r="DM25" s="45"/>
      <c r="DN25" s="45"/>
      <c r="DO25" s="45"/>
      <c r="DP25" s="45"/>
      <c r="DQ25" s="45"/>
      <c r="DR25" s="45"/>
      <c r="DS25" s="45"/>
      <c r="DT25" s="45"/>
      <c r="DU25" s="45"/>
      <c r="DV25" s="45"/>
      <c r="DW25" s="45"/>
      <c r="DX25" s="46"/>
      <c r="DY25" s="44"/>
      <c r="DZ25" s="45"/>
      <c r="EA25" s="45"/>
      <c r="EB25" s="45"/>
      <c r="EC25" s="45"/>
      <c r="ED25" s="45"/>
      <c r="EE25" s="45"/>
      <c r="EF25" s="45"/>
      <c r="EG25" s="45"/>
      <c r="EH25" s="45"/>
      <c r="EI25" s="45"/>
      <c r="EJ25" s="45"/>
      <c r="EK25" s="45"/>
      <c r="EL25" s="45"/>
      <c r="EM25" s="45"/>
      <c r="EN25" s="46"/>
      <c r="EO25" s="44"/>
      <c r="EP25" s="45"/>
      <c r="EQ25" s="45"/>
      <c r="ER25" s="45"/>
      <c r="ES25" s="45"/>
      <c r="ET25" s="45"/>
      <c r="EU25" s="45"/>
      <c r="EV25" s="45"/>
      <c r="EW25" s="45"/>
      <c r="EX25" s="45"/>
      <c r="EY25" s="45"/>
      <c r="EZ25" s="45"/>
      <c r="FA25" s="45"/>
      <c r="FB25" s="45"/>
      <c r="FC25" s="45"/>
      <c r="FD25" s="45"/>
      <c r="FE25" s="46"/>
    </row>
    <row r="26" spans="1:161" s="17" customFormat="1" ht="25.5" customHeight="1">
      <c r="A26" s="35" t="s">
        <v>22</v>
      </c>
      <c r="B26" s="36"/>
      <c r="C26" s="36"/>
      <c r="D26" s="36"/>
      <c r="E26" s="36"/>
      <c r="F26" s="36"/>
      <c r="G26" s="36"/>
      <c r="H26" s="37"/>
      <c r="I26" s="25"/>
      <c r="J26" s="52" t="s">
        <v>39</v>
      </c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3"/>
      <c r="AQ26" s="35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7"/>
      <c r="BE26" s="35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7"/>
      <c r="BS26" s="38">
        <v>0</v>
      </c>
      <c r="BT26" s="45"/>
      <c r="BU26" s="45"/>
      <c r="BV26" s="45"/>
      <c r="BW26" s="45"/>
      <c r="BX26" s="45"/>
      <c r="BY26" s="45"/>
      <c r="BZ26" s="45"/>
      <c r="CA26" s="45"/>
      <c r="CB26" s="45"/>
      <c r="CC26" s="45"/>
      <c r="CD26" s="45"/>
      <c r="CE26" s="45"/>
      <c r="CF26" s="46"/>
      <c r="CG26" s="38">
        <v>0</v>
      </c>
      <c r="CH26" s="39"/>
      <c r="CI26" s="39"/>
      <c r="CJ26" s="39"/>
      <c r="CK26" s="39"/>
      <c r="CL26" s="39"/>
      <c r="CM26" s="39"/>
      <c r="CN26" s="39"/>
      <c r="CO26" s="39"/>
      <c r="CP26" s="39"/>
      <c r="CQ26" s="39"/>
      <c r="CR26" s="39"/>
      <c r="CS26" s="39"/>
      <c r="CT26" s="40"/>
      <c r="CU26" s="44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45"/>
      <c r="DH26" s="46"/>
      <c r="DI26" s="44"/>
      <c r="DJ26" s="45"/>
      <c r="DK26" s="45"/>
      <c r="DL26" s="45"/>
      <c r="DM26" s="45"/>
      <c r="DN26" s="45"/>
      <c r="DO26" s="45"/>
      <c r="DP26" s="45"/>
      <c r="DQ26" s="45"/>
      <c r="DR26" s="45"/>
      <c r="DS26" s="45"/>
      <c r="DT26" s="45"/>
      <c r="DU26" s="45"/>
      <c r="DV26" s="45"/>
      <c r="DW26" s="45"/>
      <c r="DX26" s="46"/>
      <c r="DY26" s="44"/>
      <c r="DZ26" s="45"/>
      <c r="EA26" s="45"/>
      <c r="EB26" s="45"/>
      <c r="EC26" s="45"/>
      <c r="ED26" s="45"/>
      <c r="EE26" s="45"/>
      <c r="EF26" s="45"/>
      <c r="EG26" s="45"/>
      <c r="EH26" s="45"/>
      <c r="EI26" s="45"/>
      <c r="EJ26" s="45"/>
      <c r="EK26" s="45"/>
      <c r="EL26" s="45"/>
      <c r="EM26" s="45"/>
      <c r="EN26" s="46"/>
      <c r="EO26" s="44"/>
      <c r="EP26" s="45"/>
      <c r="EQ26" s="45"/>
      <c r="ER26" s="45"/>
      <c r="ES26" s="45"/>
      <c r="ET26" s="45"/>
      <c r="EU26" s="45"/>
      <c r="EV26" s="45"/>
      <c r="EW26" s="45"/>
      <c r="EX26" s="45"/>
      <c r="EY26" s="45"/>
      <c r="EZ26" s="45"/>
      <c r="FA26" s="45"/>
      <c r="FB26" s="45"/>
      <c r="FC26" s="45"/>
      <c r="FD26" s="45"/>
      <c r="FE26" s="46"/>
    </row>
  </sheetData>
  <sheetProtection/>
  <mergeCells count="187">
    <mergeCell ref="CU24:DH24"/>
    <mergeCell ref="DI24:DX24"/>
    <mergeCell ref="DY24:EN24"/>
    <mergeCell ref="EO24:FE24"/>
    <mergeCell ref="A24:H24"/>
    <mergeCell ref="J24:AP24"/>
    <mergeCell ref="AQ24:BD24"/>
    <mergeCell ref="BE24:BR24"/>
    <mergeCell ref="BS24:CF24"/>
    <mergeCell ref="CG24:CT24"/>
    <mergeCell ref="CU22:DH22"/>
    <mergeCell ref="DI22:DX22"/>
    <mergeCell ref="DY22:EN22"/>
    <mergeCell ref="EO22:FE22"/>
    <mergeCell ref="A22:H22"/>
    <mergeCell ref="J22:AP22"/>
    <mergeCell ref="AQ22:BD22"/>
    <mergeCell ref="BE22:BR22"/>
    <mergeCell ref="BS22:CF22"/>
    <mergeCell ref="CG22:CT22"/>
    <mergeCell ref="CU21:DH21"/>
    <mergeCell ref="DI21:DX21"/>
    <mergeCell ref="DY21:EN21"/>
    <mergeCell ref="EO21:FE21"/>
    <mergeCell ref="A21:H21"/>
    <mergeCell ref="J21:AP21"/>
    <mergeCell ref="AQ21:BD21"/>
    <mergeCell ref="BE21:BR21"/>
    <mergeCell ref="BS21:CF21"/>
    <mergeCell ref="CG21:CT21"/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EO14:FE14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EO16:FE16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EO20:FE20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6:EN26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6:FE26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CU17:DH17"/>
    <mergeCell ref="DI17:DX17"/>
    <mergeCell ref="DY17:EN17"/>
    <mergeCell ref="EO17:FE17"/>
    <mergeCell ref="A17:H17"/>
    <mergeCell ref="J17:AP17"/>
    <mergeCell ref="AQ17:BD17"/>
    <mergeCell ref="BE17:BR17"/>
    <mergeCell ref="BS17:CF17"/>
    <mergeCell ref="CG17:CT17"/>
    <mergeCell ref="CU23:DH23"/>
    <mergeCell ref="DI23:DX23"/>
    <mergeCell ref="DY23:EN23"/>
    <mergeCell ref="EO23:FE23"/>
    <mergeCell ref="A23:H23"/>
    <mergeCell ref="J23:AP23"/>
    <mergeCell ref="AQ23:BD23"/>
    <mergeCell ref="BE23:BR23"/>
    <mergeCell ref="BS23:CF23"/>
    <mergeCell ref="CG23:CT23"/>
    <mergeCell ref="CU15:DH15"/>
    <mergeCell ref="DI15:DX15"/>
    <mergeCell ref="DY15:EN15"/>
    <mergeCell ref="EO15:FE15"/>
    <mergeCell ref="A15:H15"/>
    <mergeCell ref="J15:AP15"/>
    <mergeCell ref="AQ15:BD15"/>
    <mergeCell ref="BE15:BR15"/>
    <mergeCell ref="BS15:CF15"/>
    <mergeCell ref="CG15:CT15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U29"/>
  <sheetViews>
    <sheetView tabSelected="1" zoomScale="85" zoomScaleNormal="85" zoomScaleSheetLayoutView="85" zoomScalePageLayoutView="0" workbookViewId="0" topLeftCell="A1">
      <pane xSplit="42" ySplit="10" topLeftCell="AQ11" activePane="bottomRight" state="frozen"/>
      <selection pane="topLeft" activeCell="A1" sqref="A1"/>
      <selection pane="topRight" activeCell="AQ1" sqref="AQ1"/>
      <selection pane="bottomLeft" activeCell="A11" sqref="A11"/>
      <selection pane="bottomRight" activeCell="CG25" sqref="CG25:CT25"/>
    </sheetView>
  </sheetViews>
  <sheetFormatPr defaultColWidth="0.875" defaultRowHeight="12.75"/>
  <cols>
    <col min="1" max="111" width="0.875" style="11" customWidth="1"/>
    <col min="112" max="112" width="1.75390625" style="11" customWidth="1"/>
    <col min="113" max="16384" width="0.875" style="11" customWidth="1"/>
  </cols>
  <sheetData>
    <row r="1" ht="15">
      <c r="FE1" s="12" t="s">
        <v>7</v>
      </c>
    </row>
    <row r="3" spans="79:137" s="13" customFormat="1" ht="15.75">
      <c r="CA3" s="14" t="s">
        <v>25</v>
      </c>
      <c r="CB3" s="54" t="s">
        <v>41</v>
      </c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</row>
    <row r="4" spans="80:137" s="8" customFormat="1" ht="11.25">
      <c r="CB4" s="55" t="s">
        <v>6</v>
      </c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</row>
    <row r="5" spans="42:47" s="13" customFormat="1" ht="15.75">
      <c r="AP5" s="15" t="s">
        <v>47</v>
      </c>
      <c r="AQ5" s="50" t="s">
        <v>85</v>
      </c>
      <c r="AR5" s="50"/>
      <c r="AS5" s="50"/>
      <c r="AT5" s="50"/>
      <c r="AU5" s="13" t="s">
        <v>26</v>
      </c>
    </row>
    <row r="6" spans="1:161" s="13" customFormat="1" ht="21.75" customHeight="1">
      <c r="A6" s="51" t="s">
        <v>70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</row>
    <row r="8" spans="1:161" s="16" customFormat="1" ht="28.5" customHeight="1">
      <c r="A8" s="59" t="s">
        <v>9</v>
      </c>
      <c r="B8" s="60"/>
      <c r="C8" s="60"/>
      <c r="D8" s="60"/>
      <c r="E8" s="60"/>
      <c r="F8" s="60"/>
      <c r="G8" s="60"/>
      <c r="H8" s="61"/>
      <c r="I8" s="59" t="s">
        <v>10</v>
      </c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1"/>
      <c r="AQ8" s="41" t="s">
        <v>13</v>
      </c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3"/>
      <c r="BS8" s="41" t="s">
        <v>14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3"/>
      <c r="DI8" s="41" t="s">
        <v>18</v>
      </c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3"/>
    </row>
    <row r="9" spans="1:161" s="16" customFormat="1" ht="66" customHeight="1">
      <c r="A9" s="62"/>
      <c r="B9" s="63"/>
      <c r="C9" s="63"/>
      <c r="D9" s="63"/>
      <c r="E9" s="63"/>
      <c r="F9" s="63"/>
      <c r="G9" s="63"/>
      <c r="H9" s="64"/>
      <c r="I9" s="62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4"/>
      <c r="AQ9" s="41" t="s">
        <v>11</v>
      </c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3"/>
      <c r="BE9" s="41" t="s">
        <v>12</v>
      </c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3"/>
      <c r="BS9" s="41" t="s">
        <v>15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3"/>
      <c r="CG9" s="41" t="s">
        <v>16</v>
      </c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3"/>
      <c r="CU9" s="41" t="s">
        <v>17</v>
      </c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3"/>
      <c r="DI9" s="41" t="s">
        <v>19</v>
      </c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3"/>
      <c r="DY9" s="41" t="s">
        <v>20</v>
      </c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3"/>
      <c r="EO9" s="41" t="s">
        <v>21</v>
      </c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3"/>
    </row>
    <row r="10" spans="1:161" s="16" customFormat="1" ht="12.75">
      <c r="A10" s="71" t="s">
        <v>0</v>
      </c>
      <c r="B10" s="72"/>
      <c r="C10" s="72"/>
      <c r="D10" s="72"/>
      <c r="E10" s="72"/>
      <c r="F10" s="72"/>
      <c r="G10" s="72"/>
      <c r="H10" s="73"/>
      <c r="I10" s="71" t="s">
        <v>1</v>
      </c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3"/>
      <c r="AQ10" s="71" t="s">
        <v>2</v>
      </c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3"/>
      <c r="BE10" s="71" t="s">
        <v>3</v>
      </c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3"/>
      <c r="BS10" s="71" t="s">
        <v>4</v>
      </c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3"/>
      <c r="CG10" s="71" t="s">
        <v>5</v>
      </c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3"/>
      <c r="CU10" s="71" t="s">
        <v>8</v>
      </c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3"/>
      <c r="DI10" s="71" t="s">
        <v>22</v>
      </c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3"/>
      <c r="DY10" s="71" t="s">
        <v>23</v>
      </c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3"/>
      <c r="EO10" s="71" t="s">
        <v>24</v>
      </c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3"/>
    </row>
    <row r="11" spans="1:161" s="17" customFormat="1" ht="12.75">
      <c r="A11" s="35" t="s">
        <v>0</v>
      </c>
      <c r="B11" s="36"/>
      <c r="C11" s="36"/>
      <c r="D11" s="36"/>
      <c r="E11" s="36"/>
      <c r="F11" s="36"/>
      <c r="G11" s="36"/>
      <c r="H11" s="37"/>
      <c r="I11" s="25"/>
      <c r="J11" s="52" t="s">
        <v>27</v>
      </c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3"/>
      <c r="AQ11" s="35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7"/>
      <c r="BE11" s="35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7"/>
      <c r="BS11" s="38">
        <f>BS12+BS21+BS23+BS24</f>
        <v>2086071.87823</v>
      </c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40"/>
      <c r="CG11" s="38">
        <f>CG12+CG21+CG23+CG24</f>
        <v>140011.87823</v>
      </c>
      <c r="CH11" s="39"/>
      <c r="CI11" s="39"/>
      <c r="CJ11" s="39"/>
      <c r="CK11" s="39"/>
      <c r="CL11" s="39"/>
      <c r="CM11" s="39"/>
      <c r="CN11" s="39"/>
      <c r="CO11" s="39"/>
      <c r="CP11" s="39"/>
      <c r="CQ11" s="39"/>
      <c r="CR11" s="39"/>
      <c r="CS11" s="39"/>
      <c r="CT11" s="40"/>
      <c r="CU11" s="44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6"/>
      <c r="DI11" s="44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6"/>
      <c r="DY11" s="44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6"/>
      <c r="EO11" s="44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6"/>
    </row>
    <row r="12" spans="1:161" s="17" customFormat="1" ht="38.25" customHeight="1">
      <c r="A12" s="35" t="s">
        <v>1</v>
      </c>
      <c r="B12" s="36"/>
      <c r="C12" s="36"/>
      <c r="D12" s="36"/>
      <c r="E12" s="36"/>
      <c r="F12" s="36"/>
      <c r="G12" s="36"/>
      <c r="H12" s="37"/>
      <c r="I12" s="25"/>
      <c r="J12" s="52" t="s">
        <v>28</v>
      </c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3"/>
      <c r="AQ12" s="35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7"/>
      <c r="BE12" s="35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7"/>
      <c r="BS12" s="38">
        <f>BS14+BS17+BS19</f>
        <v>2086071.87823</v>
      </c>
      <c r="BT12" s="39"/>
      <c r="BU12" s="39"/>
      <c r="BV12" s="39"/>
      <c r="BW12" s="39"/>
      <c r="BX12" s="39"/>
      <c r="BY12" s="39"/>
      <c r="BZ12" s="39"/>
      <c r="CA12" s="39"/>
      <c r="CB12" s="39"/>
      <c r="CC12" s="39"/>
      <c r="CD12" s="39"/>
      <c r="CE12" s="39"/>
      <c r="CF12" s="40"/>
      <c r="CG12" s="38">
        <f>CG14+CG17+CG19</f>
        <v>140011.87823</v>
      </c>
      <c r="CH12" s="39"/>
      <c r="CI12" s="39"/>
      <c r="CJ12" s="39"/>
      <c r="CK12" s="39"/>
      <c r="CL12" s="39"/>
      <c r="CM12" s="39"/>
      <c r="CN12" s="39"/>
      <c r="CO12" s="39"/>
      <c r="CP12" s="39"/>
      <c r="CQ12" s="39"/>
      <c r="CR12" s="39"/>
      <c r="CS12" s="39"/>
      <c r="CT12" s="40"/>
      <c r="CU12" s="44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6"/>
      <c r="DI12" s="44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6"/>
      <c r="DY12" s="44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6"/>
      <c r="EO12" s="44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6"/>
    </row>
    <row r="13" spans="1:161" s="16" customFormat="1" ht="12.75">
      <c r="A13" s="47" t="s">
        <v>29</v>
      </c>
      <c r="B13" s="48"/>
      <c r="C13" s="48"/>
      <c r="D13" s="48"/>
      <c r="E13" s="48"/>
      <c r="F13" s="48"/>
      <c r="G13" s="48"/>
      <c r="H13" s="49"/>
      <c r="I13" s="26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4"/>
      <c r="AQ13" s="47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9"/>
      <c r="BE13" s="47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9"/>
      <c r="BS13" s="30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2"/>
      <c r="CG13" s="30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2"/>
      <c r="CU13" s="27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9"/>
      <c r="DI13" s="27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9"/>
      <c r="DY13" s="27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9"/>
      <c r="EO13" s="27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9"/>
    </row>
    <row r="14" spans="1:161" s="17" customFormat="1" ht="37.5" customHeight="1">
      <c r="A14" s="35" t="s">
        <v>2</v>
      </c>
      <c r="B14" s="36"/>
      <c r="C14" s="36"/>
      <c r="D14" s="36"/>
      <c r="E14" s="36"/>
      <c r="F14" s="36"/>
      <c r="G14" s="36"/>
      <c r="H14" s="37"/>
      <c r="I14" s="25"/>
      <c r="J14" s="52" t="s">
        <v>30</v>
      </c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3"/>
      <c r="AQ14" s="35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7"/>
      <c r="BE14" s="35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7"/>
      <c r="BS14" s="38">
        <f>SUM(BS15:CF16)</f>
        <v>0</v>
      </c>
      <c r="BT14" s="39"/>
      <c r="BU14" s="39"/>
      <c r="BV14" s="39"/>
      <c r="BW14" s="39"/>
      <c r="BX14" s="39"/>
      <c r="BY14" s="39"/>
      <c r="BZ14" s="39"/>
      <c r="CA14" s="39"/>
      <c r="CB14" s="39"/>
      <c r="CC14" s="39"/>
      <c r="CD14" s="39"/>
      <c r="CE14" s="39"/>
      <c r="CF14" s="40"/>
      <c r="CG14" s="38">
        <f>SUM(CG15:CT16)</f>
        <v>0</v>
      </c>
      <c r="CH14" s="39"/>
      <c r="CI14" s="39"/>
      <c r="CJ14" s="39"/>
      <c r="CK14" s="39"/>
      <c r="CL14" s="39"/>
      <c r="CM14" s="39"/>
      <c r="CN14" s="39"/>
      <c r="CO14" s="39"/>
      <c r="CP14" s="39"/>
      <c r="CQ14" s="39"/>
      <c r="CR14" s="39"/>
      <c r="CS14" s="39"/>
      <c r="CT14" s="40"/>
      <c r="CU14" s="56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8"/>
      <c r="DI14" s="44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6"/>
      <c r="DY14" s="44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6"/>
      <c r="EO14" s="44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6"/>
    </row>
    <row r="15" spans="1:161" s="16" customFormat="1" ht="41.25" customHeight="1" hidden="1">
      <c r="A15" s="47"/>
      <c r="B15" s="48"/>
      <c r="C15" s="48"/>
      <c r="D15" s="48"/>
      <c r="E15" s="48"/>
      <c r="F15" s="48"/>
      <c r="G15" s="48"/>
      <c r="H15" s="49"/>
      <c r="I15" s="26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4"/>
      <c r="AQ15" s="47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9"/>
      <c r="BE15" s="47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9"/>
      <c r="BS15" s="30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2"/>
      <c r="CG15" s="30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2"/>
      <c r="CU15" s="27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9"/>
      <c r="DI15" s="27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9"/>
      <c r="DY15" s="27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9"/>
      <c r="EO15" s="27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9"/>
    </row>
    <row r="16" spans="1:161" s="16" customFormat="1" ht="42" customHeight="1" hidden="1">
      <c r="A16" s="47"/>
      <c r="B16" s="48"/>
      <c r="C16" s="48"/>
      <c r="D16" s="48"/>
      <c r="E16" s="48"/>
      <c r="F16" s="48"/>
      <c r="G16" s="48"/>
      <c r="H16" s="49"/>
      <c r="I16" s="26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4"/>
      <c r="AQ16" s="47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9"/>
      <c r="BE16" s="47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9"/>
      <c r="BS16" s="30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2"/>
      <c r="CG16" s="30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2"/>
      <c r="CU16" s="27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9"/>
      <c r="DI16" s="27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9"/>
      <c r="DY16" s="27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9"/>
      <c r="EO16" s="27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9"/>
    </row>
    <row r="17" spans="1:161" s="17" customFormat="1" ht="12.75">
      <c r="A17" s="35" t="s">
        <v>3</v>
      </c>
      <c r="B17" s="36"/>
      <c r="C17" s="36"/>
      <c r="D17" s="36"/>
      <c r="E17" s="36"/>
      <c r="F17" s="36"/>
      <c r="G17" s="36"/>
      <c r="H17" s="37"/>
      <c r="I17" s="25"/>
      <c r="J17" s="52" t="s">
        <v>32</v>
      </c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35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7"/>
      <c r="BE17" s="35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7"/>
      <c r="BS17" s="38">
        <f>SUM(BS18)</f>
        <v>2086071.87823</v>
      </c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40"/>
      <c r="CG17" s="38">
        <f>SUM(CG18)</f>
        <v>140011.87823</v>
      </c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40"/>
      <c r="CU17" s="44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6"/>
      <c r="DI17" s="44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6"/>
      <c r="DY17" s="44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6"/>
      <c r="EO17" s="44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6"/>
    </row>
    <row r="18" spans="1:177" s="16" customFormat="1" ht="91.5" customHeight="1">
      <c r="A18" s="47" t="s">
        <v>33</v>
      </c>
      <c r="B18" s="48"/>
      <c r="C18" s="48"/>
      <c r="D18" s="48"/>
      <c r="E18" s="48"/>
      <c r="F18" s="48"/>
      <c r="G18" s="48"/>
      <c r="H18" s="49"/>
      <c r="I18" s="26"/>
      <c r="J18" s="33" t="s">
        <v>136</v>
      </c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4"/>
      <c r="AQ18" s="47" t="s">
        <v>94</v>
      </c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9"/>
      <c r="BE18" s="47" t="s">
        <v>149</v>
      </c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9"/>
      <c r="BS18" s="30">
        <v>2086071.87823</v>
      </c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9"/>
      <c r="CG18" s="30">
        <v>140011.87823</v>
      </c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9"/>
      <c r="CU18" s="41" t="s">
        <v>116</v>
      </c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3"/>
      <c r="DI18" s="27" t="s">
        <v>59</v>
      </c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9"/>
      <c r="DY18" s="27" t="s">
        <v>59</v>
      </c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9"/>
      <c r="EO18" s="27" t="s">
        <v>59</v>
      </c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9"/>
      <c r="FU18" s="17"/>
    </row>
    <row r="19" spans="1:161" s="17" customFormat="1" ht="25.5" customHeight="1">
      <c r="A19" s="35" t="s">
        <v>4</v>
      </c>
      <c r="B19" s="36"/>
      <c r="C19" s="36"/>
      <c r="D19" s="36"/>
      <c r="E19" s="36"/>
      <c r="F19" s="36"/>
      <c r="G19" s="36"/>
      <c r="H19" s="37"/>
      <c r="I19" s="25"/>
      <c r="J19" s="52" t="s">
        <v>34</v>
      </c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3"/>
      <c r="AQ19" s="35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7"/>
      <c r="BE19" s="35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7"/>
      <c r="BS19" s="38">
        <v>0</v>
      </c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40"/>
      <c r="CG19" s="38">
        <v>0</v>
      </c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40"/>
      <c r="CU19" s="38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6"/>
      <c r="DI19" s="44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6"/>
      <c r="DY19" s="44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6"/>
      <c r="EO19" s="44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6"/>
    </row>
    <row r="20" spans="1:161" s="16" customFormat="1" ht="12.75">
      <c r="A20" s="47" t="s">
        <v>35</v>
      </c>
      <c r="B20" s="48"/>
      <c r="C20" s="48"/>
      <c r="D20" s="48"/>
      <c r="E20" s="48"/>
      <c r="F20" s="48"/>
      <c r="G20" s="48"/>
      <c r="H20" s="49"/>
      <c r="I20" s="26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4"/>
      <c r="AQ20" s="47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9"/>
      <c r="BE20" s="47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9"/>
      <c r="BS20" s="30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2"/>
      <c r="CG20" s="30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2"/>
      <c r="CU20" s="27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9"/>
      <c r="DI20" s="27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9"/>
      <c r="DY20" s="27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9"/>
      <c r="EO20" s="27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9"/>
    </row>
    <row r="21" spans="1:161" s="17" customFormat="1" ht="38.25" customHeight="1">
      <c r="A21" s="35" t="s">
        <v>5</v>
      </c>
      <c r="B21" s="36"/>
      <c r="C21" s="36"/>
      <c r="D21" s="36"/>
      <c r="E21" s="36"/>
      <c r="F21" s="36"/>
      <c r="G21" s="36"/>
      <c r="H21" s="37"/>
      <c r="I21" s="25"/>
      <c r="J21" s="52" t="s">
        <v>36</v>
      </c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3"/>
      <c r="AQ21" s="35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7"/>
      <c r="BE21" s="35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7"/>
      <c r="BS21" s="38">
        <f>SUM(BS22:CF22)</f>
        <v>0</v>
      </c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40"/>
      <c r="CG21" s="38">
        <f>SUM(CG22:CT22)</f>
        <v>0</v>
      </c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40"/>
      <c r="CU21" s="44"/>
      <c r="CV21" s="45"/>
      <c r="CW21" s="45"/>
      <c r="CX21" s="45"/>
      <c r="CY21" s="45"/>
      <c r="CZ21" s="45"/>
      <c r="DA21" s="45"/>
      <c r="DB21" s="45"/>
      <c r="DC21" s="45"/>
      <c r="DD21" s="45"/>
      <c r="DE21" s="45"/>
      <c r="DF21" s="45"/>
      <c r="DG21" s="45"/>
      <c r="DH21" s="46"/>
      <c r="DI21" s="44"/>
      <c r="DJ21" s="45"/>
      <c r="DK21" s="45"/>
      <c r="DL21" s="45"/>
      <c r="DM21" s="45"/>
      <c r="DN21" s="45"/>
      <c r="DO21" s="45"/>
      <c r="DP21" s="45"/>
      <c r="DQ21" s="45"/>
      <c r="DR21" s="45"/>
      <c r="DS21" s="45"/>
      <c r="DT21" s="45"/>
      <c r="DU21" s="45"/>
      <c r="DV21" s="45"/>
      <c r="DW21" s="45"/>
      <c r="DX21" s="46"/>
      <c r="DY21" s="44"/>
      <c r="DZ21" s="45"/>
      <c r="EA21" s="45"/>
      <c r="EB21" s="45"/>
      <c r="EC21" s="45"/>
      <c r="ED21" s="45"/>
      <c r="EE21" s="45"/>
      <c r="EF21" s="45"/>
      <c r="EG21" s="45"/>
      <c r="EH21" s="45"/>
      <c r="EI21" s="45"/>
      <c r="EJ21" s="45"/>
      <c r="EK21" s="45"/>
      <c r="EL21" s="45"/>
      <c r="EM21" s="45"/>
      <c r="EN21" s="46"/>
      <c r="EO21" s="44"/>
      <c r="EP21" s="45"/>
      <c r="EQ21" s="45"/>
      <c r="ER21" s="45"/>
      <c r="ES21" s="45"/>
      <c r="ET21" s="45"/>
      <c r="EU21" s="45"/>
      <c r="EV21" s="45"/>
      <c r="EW21" s="45"/>
      <c r="EX21" s="45"/>
      <c r="EY21" s="45"/>
      <c r="EZ21" s="45"/>
      <c r="FA21" s="45"/>
      <c r="FB21" s="45"/>
      <c r="FC21" s="45"/>
      <c r="FD21" s="45"/>
      <c r="FE21" s="46"/>
    </row>
    <row r="22" spans="1:161" s="16" customFormat="1" ht="12.75">
      <c r="A22" s="47" t="s">
        <v>37</v>
      </c>
      <c r="B22" s="48"/>
      <c r="C22" s="48"/>
      <c r="D22" s="48"/>
      <c r="E22" s="48"/>
      <c r="F22" s="48"/>
      <c r="G22" s="48"/>
      <c r="H22" s="49"/>
      <c r="I22" s="26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4"/>
      <c r="AQ22" s="47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9"/>
      <c r="BE22" s="47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9"/>
      <c r="BS22" s="30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2"/>
      <c r="CG22" s="30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2"/>
      <c r="CU22" s="41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3"/>
      <c r="DI22" s="27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9"/>
      <c r="DY22" s="27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9"/>
      <c r="EO22" s="27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9"/>
    </row>
    <row r="23" spans="1:161" s="17" customFormat="1" ht="25.5" customHeight="1">
      <c r="A23" s="35" t="s">
        <v>8</v>
      </c>
      <c r="B23" s="36"/>
      <c r="C23" s="36"/>
      <c r="D23" s="36"/>
      <c r="E23" s="36"/>
      <c r="F23" s="36"/>
      <c r="G23" s="36"/>
      <c r="H23" s="37"/>
      <c r="I23" s="25"/>
      <c r="J23" s="52" t="s">
        <v>38</v>
      </c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3"/>
      <c r="AQ23" s="35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7"/>
      <c r="BE23" s="35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7"/>
      <c r="BS23" s="38">
        <v>0</v>
      </c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40"/>
      <c r="CG23" s="38">
        <v>0</v>
      </c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40"/>
      <c r="CU23" s="44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6"/>
      <c r="DI23" s="44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6"/>
      <c r="DY23" s="44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6"/>
      <c r="EO23" s="44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6"/>
    </row>
    <row r="24" spans="1:161" s="17" customFormat="1" ht="25.5" customHeight="1">
      <c r="A24" s="35" t="s">
        <v>22</v>
      </c>
      <c r="B24" s="36"/>
      <c r="C24" s="36"/>
      <c r="D24" s="36"/>
      <c r="E24" s="36"/>
      <c r="F24" s="36"/>
      <c r="G24" s="36"/>
      <c r="H24" s="37"/>
      <c r="I24" s="25"/>
      <c r="J24" s="52" t="s">
        <v>39</v>
      </c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3"/>
      <c r="AQ24" s="35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7"/>
      <c r="BE24" s="35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7"/>
      <c r="BS24" s="38">
        <f>SUM(BS25:CF27)</f>
        <v>0</v>
      </c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40"/>
      <c r="CG24" s="38">
        <f>SUM(CG25:CT27)</f>
        <v>0</v>
      </c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40"/>
      <c r="CU24" s="44"/>
      <c r="CV24" s="45"/>
      <c r="CW24" s="45"/>
      <c r="CX24" s="45"/>
      <c r="CY24" s="45"/>
      <c r="CZ24" s="45"/>
      <c r="DA24" s="45"/>
      <c r="DB24" s="45"/>
      <c r="DC24" s="45"/>
      <c r="DD24" s="45"/>
      <c r="DE24" s="45"/>
      <c r="DF24" s="45"/>
      <c r="DG24" s="45"/>
      <c r="DH24" s="46"/>
      <c r="DI24" s="44"/>
      <c r="DJ24" s="45"/>
      <c r="DK24" s="45"/>
      <c r="DL24" s="45"/>
      <c r="DM24" s="45"/>
      <c r="DN24" s="45"/>
      <c r="DO24" s="45"/>
      <c r="DP24" s="45"/>
      <c r="DQ24" s="45"/>
      <c r="DR24" s="45"/>
      <c r="DS24" s="45"/>
      <c r="DT24" s="45"/>
      <c r="DU24" s="45"/>
      <c r="DV24" s="45"/>
      <c r="DW24" s="45"/>
      <c r="DX24" s="46"/>
      <c r="DY24" s="44"/>
      <c r="DZ24" s="45"/>
      <c r="EA24" s="45"/>
      <c r="EB24" s="45"/>
      <c r="EC24" s="45"/>
      <c r="ED24" s="45"/>
      <c r="EE24" s="45"/>
      <c r="EF24" s="45"/>
      <c r="EG24" s="45"/>
      <c r="EH24" s="45"/>
      <c r="EI24" s="45"/>
      <c r="EJ24" s="45"/>
      <c r="EK24" s="45"/>
      <c r="EL24" s="45"/>
      <c r="EM24" s="45"/>
      <c r="EN24" s="46"/>
      <c r="EO24" s="44"/>
      <c r="EP24" s="45"/>
      <c r="EQ24" s="45"/>
      <c r="ER24" s="45"/>
      <c r="ES24" s="45"/>
      <c r="ET24" s="45"/>
      <c r="EU24" s="45"/>
      <c r="EV24" s="45"/>
      <c r="EW24" s="45"/>
      <c r="EX24" s="45"/>
      <c r="EY24" s="45"/>
      <c r="EZ24" s="45"/>
      <c r="FA24" s="45"/>
      <c r="FB24" s="45"/>
      <c r="FC24" s="45"/>
      <c r="FD24" s="45"/>
      <c r="FE24" s="46"/>
    </row>
    <row r="25" spans="1:161" s="16" customFormat="1" ht="31.5" customHeight="1">
      <c r="A25" s="75"/>
      <c r="B25" s="75"/>
      <c r="C25" s="75"/>
      <c r="D25" s="75"/>
      <c r="E25" s="75"/>
      <c r="F25" s="75"/>
      <c r="G25" s="75"/>
      <c r="H25" s="75"/>
      <c r="I25" s="18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/>
      <c r="AN25" s="76"/>
      <c r="AO25" s="76"/>
      <c r="AP25" s="76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7"/>
      <c r="BT25" s="77"/>
      <c r="BU25" s="77"/>
      <c r="BV25" s="77"/>
      <c r="BW25" s="77"/>
      <c r="BX25" s="77"/>
      <c r="BY25" s="77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7"/>
      <c r="CR25" s="77"/>
      <c r="CS25" s="77"/>
      <c r="CT25" s="77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</row>
    <row r="26" spans="1:161" s="16" customFormat="1" ht="30.75" customHeight="1">
      <c r="A26" s="75"/>
      <c r="B26" s="75"/>
      <c r="C26" s="75"/>
      <c r="D26" s="75"/>
      <c r="E26" s="75"/>
      <c r="F26" s="75"/>
      <c r="G26" s="75"/>
      <c r="H26" s="75"/>
      <c r="I26" s="18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8"/>
      <c r="CV26" s="78"/>
      <c r="CW26" s="78"/>
      <c r="CX26" s="78"/>
      <c r="CY26" s="78"/>
      <c r="CZ26" s="78"/>
      <c r="DA26" s="78"/>
      <c r="DB26" s="78"/>
      <c r="DC26" s="78"/>
      <c r="DD26" s="78"/>
      <c r="DE26" s="78"/>
      <c r="DF26" s="78"/>
      <c r="DG26" s="78"/>
      <c r="DH26" s="78"/>
      <c r="DI26" s="74"/>
      <c r="DJ26" s="74"/>
      <c r="DK26" s="74"/>
      <c r="DL26" s="74"/>
      <c r="DM26" s="74"/>
      <c r="DN26" s="74"/>
      <c r="DO26" s="74"/>
      <c r="DP26" s="74"/>
      <c r="DQ26" s="74"/>
      <c r="DR26" s="74"/>
      <c r="DS26" s="74"/>
      <c r="DT26" s="74"/>
      <c r="DU26" s="74"/>
      <c r="DV26" s="74"/>
      <c r="DW26" s="74"/>
      <c r="DX26" s="74"/>
      <c r="DY26" s="74"/>
      <c r="DZ26" s="74"/>
      <c r="EA26" s="74"/>
      <c r="EB26" s="74"/>
      <c r="EC26" s="74"/>
      <c r="ED26" s="74"/>
      <c r="EE26" s="74"/>
      <c r="EF26" s="74"/>
      <c r="EG26" s="74"/>
      <c r="EH26" s="74"/>
      <c r="EI26" s="74"/>
      <c r="EJ26" s="74"/>
      <c r="EK26" s="74"/>
      <c r="EL26" s="74"/>
      <c r="EM26" s="74"/>
      <c r="EN26" s="74"/>
      <c r="EO26" s="74"/>
      <c r="EP26" s="74"/>
      <c r="EQ26" s="74"/>
      <c r="ER26" s="74"/>
      <c r="ES26" s="74"/>
      <c r="ET26" s="74"/>
      <c r="EU26" s="74"/>
      <c r="EV26" s="74"/>
      <c r="EW26" s="74"/>
      <c r="EX26" s="74"/>
      <c r="EY26" s="74"/>
      <c r="EZ26" s="74"/>
      <c r="FA26" s="74"/>
      <c r="FB26" s="74"/>
      <c r="FC26" s="74"/>
      <c r="FD26" s="74"/>
      <c r="FE26" s="74"/>
    </row>
    <row r="27" spans="1:161" s="16" customFormat="1" ht="39" customHeight="1">
      <c r="A27" s="75"/>
      <c r="B27" s="75"/>
      <c r="C27" s="75"/>
      <c r="D27" s="75"/>
      <c r="E27" s="75"/>
      <c r="F27" s="75"/>
      <c r="G27" s="75"/>
      <c r="H27" s="75"/>
      <c r="I27" s="18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6"/>
      <c r="AN27" s="76"/>
      <c r="AO27" s="76"/>
      <c r="AP27" s="76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7"/>
      <c r="BT27" s="77"/>
      <c r="BU27" s="77"/>
      <c r="BV27" s="77"/>
      <c r="BW27" s="77"/>
      <c r="BX27" s="77"/>
      <c r="BY27" s="77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7"/>
      <c r="CR27" s="77"/>
      <c r="CS27" s="77"/>
      <c r="CT27" s="77"/>
      <c r="CU27" s="78"/>
      <c r="CV27" s="78"/>
      <c r="CW27" s="78"/>
      <c r="CX27" s="78"/>
      <c r="CY27" s="78"/>
      <c r="CZ27" s="78"/>
      <c r="DA27" s="78"/>
      <c r="DB27" s="78"/>
      <c r="DC27" s="78"/>
      <c r="DD27" s="78"/>
      <c r="DE27" s="78"/>
      <c r="DF27" s="78"/>
      <c r="DG27" s="78"/>
      <c r="DH27" s="78"/>
      <c r="DI27" s="74"/>
      <c r="DJ27" s="74"/>
      <c r="DK27" s="74"/>
      <c r="DL27" s="74"/>
      <c r="DM27" s="74"/>
      <c r="DN27" s="74"/>
      <c r="DO27" s="74"/>
      <c r="DP27" s="74"/>
      <c r="DQ27" s="74"/>
      <c r="DR27" s="74"/>
      <c r="DS27" s="74"/>
      <c r="DT27" s="74"/>
      <c r="DU27" s="74"/>
      <c r="DV27" s="74"/>
      <c r="DW27" s="74"/>
      <c r="DX27" s="74"/>
      <c r="DY27" s="74"/>
      <c r="DZ27" s="74"/>
      <c r="EA27" s="74"/>
      <c r="EB27" s="74"/>
      <c r="EC27" s="74"/>
      <c r="ED27" s="74"/>
      <c r="EE27" s="74"/>
      <c r="EF27" s="74"/>
      <c r="EG27" s="74"/>
      <c r="EH27" s="74"/>
      <c r="EI27" s="74"/>
      <c r="EJ27" s="74"/>
      <c r="EK27" s="74"/>
      <c r="EL27" s="74"/>
      <c r="EM27" s="74"/>
      <c r="EN27" s="74"/>
      <c r="EO27" s="74"/>
      <c r="EP27" s="74"/>
      <c r="EQ27" s="74"/>
      <c r="ER27" s="74"/>
      <c r="ES27" s="74"/>
      <c r="ET27" s="74"/>
      <c r="EU27" s="74"/>
      <c r="EV27" s="74"/>
      <c r="EW27" s="74"/>
      <c r="EX27" s="74"/>
      <c r="EY27" s="74"/>
      <c r="EZ27" s="74"/>
      <c r="FA27" s="74"/>
      <c r="FB27" s="74"/>
      <c r="FC27" s="74"/>
      <c r="FD27" s="74"/>
      <c r="FE27" s="74"/>
    </row>
    <row r="28" spans="1:161" s="16" customFormat="1" ht="12.75">
      <c r="A28" s="75"/>
      <c r="B28" s="75"/>
      <c r="C28" s="75"/>
      <c r="D28" s="75"/>
      <c r="E28" s="75"/>
      <c r="F28" s="75"/>
      <c r="G28" s="75"/>
      <c r="H28" s="75"/>
      <c r="I28" s="18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</row>
    <row r="29" spans="1:161" s="16" customFormat="1" ht="12.75">
      <c r="A29" s="75"/>
      <c r="B29" s="75"/>
      <c r="C29" s="75"/>
      <c r="D29" s="75"/>
      <c r="E29" s="75"/>
      <c r="F29" s="75"/>
      <c r="G29" s="75"/>
      <c r="H29" s="75"/>
      <c r="I29" s="18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  <c r="AL29" s="76"/>
      <c r="AM29" s="76"/>
      <c r="AN29" s="76"/>
      <c r="AO29" s="76"/>
      <c r="AP29" s="76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4"/>
      <c r="BT29" s="74"/>
      <c r="BU29" s="74"/>
      <c r="BV29" s="74"/>
      <c r="BW29" s="74"/>
      <c r="BX29" s="74"/>
      <c r="BY29" s="74"/>
      <c r="BZ29" s="74"/>
      <c r="CA29" s="74"/>
      <c r="CB29" s="74"/>
      <c r="CC29" s="74"/>
      <c r="CD29" s="74"/>
      <c r="CE29" s="74"/>
      <c r="CF29" s="74"/>
      <c r="CG29" s="74"/>
      <c r="CH29" s="74"/>
      <c r="CI29" s="74"/>
      <c r="CJ29" s="74"/>
      <c r="CK29" s="74"/>
      <c r="CL29" s="74"/>
      <c r="CM29" s="74"/>
      <c r="CN29" s="74"/>
      <c r="CO29" s="74"/>
      <c r="CP29" s="74"/>
      <c r="CQ29" s="74"/>
      <c r="CR29" s="74"/>
      <c r="CS29" s="74"/>
      <c r="CT29" s="74"/>
      <c r="CU29" s="74"/>
      <c r="CV29" s="74"/>
      <c r="CW29" s="74"/>
      <c r="CX29" s="74"/>
      <c r="CY29" s="74"/>
      <c r="CZ29" s="74"/>
      <c r="DA29" s="74"/>
      <c r="DB29" s="74"/>
      <c r="DC29" s="74"/>
      <c r="DD29" s="74"/>
      <c r="DE29" s="74"/>
      <c r="DF29" s="74"/>
      <c r="DG29" s="74"/>
      <c r="DH29" s="74"/>
      <c r="DI29" s="74"/>
      <c r="DJ29" s="74"/>
      <c r="DK29" s="74"/>
      <c r="DL29" s="74"/>
      <c r="DM29" s="74"/>
      <c r="DN29" s="74"/>
      <c r="DO29" s="74"/>
      <c r="DP29" s="74"/>
      <c r="DQ29" s="74"/>
      <c r="DR29" s="74"/>
      <c r="DS29" s="74"/>
      <c r="DT29" s="74"/>
      <c r="DU29" s="74"/>
      <c r="DV29" s="74"/>
      <c r="DW29" s="74"/>
      <c r="DX29" s="74"/>
      <c r="DY29" s="74"/>
      <c r="DZ29" s="74"/>
      <c r="EA29" s="74"/>
      <c r="EB29" s="74"/>
      <c r="EC29" s="74"/>
      <c r="ED29" s="74"/>
      <c r="EE29" s="74"/>
      <c r="EF29" s="74"/>
      <c r="EG29" s="74"/>
      <c r="EH29" s="74"/>
      <c r="EI29" s="74"/>
      <c r="EJ29" s="74"/>
      <c r="EK29" s="74"/>
      <c r="EL29" s="74"/>
      <c r="EM29" s="74"/>
      <c r="EN29" s="74"/>
      <c r="EO29" s="74"/>
      <c r="EP29" s="74"/>
      <c r="EQ29" s="74"/>
      <c r="ER29" s="74"/>
      <c r="ES29" s="74"/>
      <c r="ET29" s="74"/>
      <c r="EU29" s="74"/>
      <c r="EV29" s="74"/>
      <c r="EW29" s="74"/>
      <c r="EX29" s="74"/>
      <c r="EY29" s="74"/>
      <c r="EZ29" s="74"/>
      <c r="FA29" s="74"/>
      <c r="FB29" s="74"/>
      <c r="FC29" s="74"/>
      <c r="FD29" s="74"/>
      <c r="FE29" s="74"/>
    </row>
  </sheetData>
  <sheetProtection/>
  <mergeCells count="217">
    <mergeCell ref="EO29:FE29"/>
    <mergeCell ref="EO28:FE28"/>
    <mergeCell ref="A29:H29"/>
    <mergeCell ref="J29:AP29"/>
    <mergeCell ref="AQ29:BD29"/>
    <mergeCell ref="BE29:BR29"/>
    <mergeCell ref="BS29:CF29"/>
    <mergeCell ref="CG29:CT29"/>
    <mergeCell ref="CU29:DH29"/>
    <mergeCell ref="DI29:DX29"/>
    <mergeCell ref="DY29:EN29"/>
    <mergeCell ref="EO27:FE27"/>
    <mergeCell ref="A28:H28"/>
    <mergeCell ref="J28:AP28"/>
    <mergeCell ref="AQ28:BD28"/>
    <mergeCell ref="BE28:BR28"/>
    <mergeCell ref="BS28:CF28"/>
    <mergeCell ref="CG28:CT28"/>
    <mergeCell ref="CU28:DH28"/>
    <mergeCell ref="DI28:DX28"/>
    <mergeCell ref="DY28:EN28"/>
    <mergeCell ref="EO26:FE26"/>
    <mergeCell ref="A27:H27"/>
    <mergeCell ref="J27:AP27"/>
    <mergeCell ref="AQ27:BD27"/>
    <mergeCell ref="BE27:BR27"/>
    <mergeCell ref="BS27:CF27"/>
    <mergeCell ref="CG27:CT27"/>
    <mergeCell ref="CU27:DH27"/>
    <mergeCell ref="DI27:DX27"/>
    <mergeCell ref="DY27:EN27"/>
    <mergeCell ref="EO25:FE25"/>
    <mergeCell ref="A26:H26"/>
    <mergeCell ref="J26:AP26"/>
    <mergeCell ref="AQ26:BD26"/>
    <mergeCell ref="BE26:BR26"/>
    <mergeCell ref="BS26:CF26"/>
    <mergeCell ref="CG26:CT26"/>
    <mergeCell ref="CU26:DH26"/>
    <mergeCell ref="DI26:DX26"/>
    <mergeCell ref="DY26:EN26"/>
    <mergeCell ref="EO24:FE24"/>
    <mergeCell ref="A25:H25"/>
    <mergeCell ref="J25:AP25"/>
    <mergeCell ref="AQ25:BD25"/>
    <mergeCell ref="BE25:BR25"/>
    <mergeCell ref="BS25:CF25"/>
    <mergeCell ref="CG25:CT25"/>
    <mergeCell ref="CU25:DH25"/>
    <mergeCell ref="DI25:DX25"/>
    <mergeCell ref="DY25:EN25"/>
    <mergeCell ref="EO23:FE23"/>
    <mergeCell ref="A24:H24"/>
    <mergeCell ref="J24:AP24"/>
    <mergeCell ref="AQ24:BD24"/>
    <mergeCell ref="BE24:BR24"/>
    <mergeCell ref="BS24:CF24"/>
    <mergeCell ref="CG24:CT24"/>
    <mergeCell ref="CU24:DH24"/>
    <mergeCell ref="DI24:DX24"/>
    <mergeCell ref="DY24:EN24"/>
    <mergeCell ref="EO22:FE22"/>
    <mergeCell ref="A23:H23"/>
    <mergeCell ref="J23:AP23"/>
    <mergeCell ref="AQ23:BD23"/>
    <mergeCell ref="BE23:BR23"/>
    <mergeCell ref="BS23:CF23"/>
    <mergeCell ref="CG23:CT23"/>
    <mergeCell ref="CU23:DH23"/>
    <mergeCell ref="DI23:DX23"/>
    <mergeCell ref="DY23:EN23"/>
    <mergeCell ref="EO21:FE21"/>
    <mergeCell ref="A22:H22"/>
    <mergeCell ref="J22:AP22"/>
    <mergeCell ref="AQ22:BD22"/>
    <mergeCell ref="BE22:BR22"/>
    <mergeCell ref="BS22:CF22"/>
    <mergeCell ref="CG22:CT22"/>
    <mergeCell ref="CU22:DH22"/>
    <mergeCell ref="DI22:DX22"/>
    <mergeCell ref="DY22:EN22"/>
    <mergeCell ref="EO20:FE20"/>
    <mergeCell ref="A21:H21"/>
    <mergeCell ref="J21:AP21"/>
    <mergeCell ref="AQ21:BD21"/>
    <mergeCell ref="BE21:BR21"/>
    <mergeCell ref="BS21:CF21"/>
    <mergeCell ref="CG21:CT21"/>
    <mergeCell ref="CU21:DH21"/>
    <mergeCell ref="DI21:DX21"/>
    <mergeCell ref="DY21:EN21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DY19:EN19"/>
    <mergeCell ref="EO17:FE17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7:EN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DY16:EN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4:EN14"/>
    <mergeCell ref="EO12:FE12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0:EN10"/>
    <mergeCell ref="BE9:BR9"/>
    <mergeCell ref="BS9:CF9"/>
    <mergeCell ref="CG9:CT9"/>
    <mergeCell ref="CU9:DH9"/>
    <mergeCell ref="DI9:DX9"/>
    <mergeCell ref="DY9:EN9"/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</mergeCells>
  <printOptions/>
  <pageMargins left="0.5905511811023623" right="0.5118110236220472" top="0.7874015748031497" bottom="0.3937007874015748" header="0.1968503937007874" footer="0.1968503937007874"/>
  <pageSetup fitToHeight="0" fitToWidth="1" horizontalDpi="600" verticalDpi="600" orientation="portrait" paperSize="9" scale="67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E30"/>
  <sheetViews>
    <sheetView zoomScaleSheetLayoutView="100" zoomScalePageLayoutView="0" workbookViewId="0" topLeftCell="G1">
      <pane xSplit="36" ySplit="10" topLeftCell="AQ11" activePane="bottomRight" state="frozen"/>
      <selection pane="topLeft" activeCell="G1" sqref="G1"/>
      <selection pane="topRight" activeCell="AQ1" sqref="AQ1"/>
      <selection pane="bottomLeft" activeCell="G11" sqref="G11"/>
      <selection pane="bottomRight" activeCell="DY20" sqref="DY20:EN20"/>
    </sheetView>
  </sheetViews>
  <sheetFormatPr defaultColWidth="0.875" defaultRowHeight="12.75"/>
  <cols>
    <col min="1" max="111" width="0.875" style="1" customWidth="1"/>
    <col min="112" max="112" width="1.75390625" style="1" customWidth="1"/>
    <col min="113" max="16384" width="0.875" style="1" customWidth="1"/>
  </cols>
  <sheetData>
    <row r="1" ht="15">
      <c r="FE1" s="4" t="s">
        <v>7</v>
      </c>
    </row>
    <row r="3" spans="79:137" s="5" customFormat="1" ht="15.75">
      <c r="CA3" s="7" t="s">
        <v>25</v>
      </c>
      <c r="CB3" s="131" t="s">
        <v>41</v>
      </c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</row>
    <row r="4" spans="80:137" s="8" customFormat="1" ht="11.25">
      <c r="CB4" s="55" t="s">
        <v>6</v>
      </c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</row>
    <row r="5" spans="42:47" s="5" customFormat="1" ht="15.75">
      <c r="AP5" s="6" t="s">
        <v>47</v>
      </c>
      <c r="AQ5" s="132" t="s">
        <v>85</v>
      </c>
      <c r="AR5" s="132"/>
      <c r="AS5" s="132"/>
      <c r="AT5" s="132"/>
      <c r="AU5" s="5" t="s">
        <v>26</v>
      </c>
    </row>
    <row r="6" spans="1:161" s="5" customFormat="1" ht="21.75" customHeight="1">
      <c r="A6" s="133" t="s">
        <v>42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3"/>
      <c r="Y6" s="133"/>
      <c r="Z6" s="133"/>
      <c r="AA6" s="133"/>
      <c r="AB6" s="133"/>
      <c r="AC6" s="133"/>
      <c r="AD6" s="133"/>
      <c r="AE6" s="133"/>
      <c r="AF6" s="133"/>
      <c r="AG6" s="133"/>
      <c r="AH6" s="133"/>
      <c r="AI6" s="133"/>
      <c r="AJ6" s="133"/>
      <c r="AK6" s="133"/>
      <c r="AL6" s="133"/>
      <c r="AM6" s="133"/>
      <c r="AN6" s="133"/>
      <c r="AO6" s="133"/>
      <c r="AP6" s="133"/>
      <c r="AQ6" s="133"/>
      <c r="AR6" s="133"/>
      <c r="AS6" s="133"/>
      <c r="AT6" s="133"/>
      <c r="AU6" s="133"/>
      <c r="AV6" s="133"/>
      <c r="AW6" s="133"/>
      <c r="AX6" s="133"/>
      <c r="AY6" s="133"/>
      <c r="AZ6" s="133"/>
      <c r="BA6" s="133"/>
      <c r="BB6" s="133"/>
      <c r="BC6" s="133"/>
      <c r="BD6" s="133"/>
      <c r="BE6" s="133"/>
      <c r="BF6" s="133"/>
      <c r="BG6" s="133"/>
      <c r="BH6" s="133"/>
      <c r="BI6" s="133"/>
      <c r="BJ6" s="133"/>
      <c r="BK6" s="133"/>
      <c r="BL6" s="133"/>
      <c r="BM6" s="133"/>
      <c r="BN6" s="133"/>
      <c r="BO6" s="133"/>
      <c r="BP6" s="133"/>
      <c r="BQ6" s="133"/>
      <c r="BR6" s="133"/>
      <c r="BS6" s="133"/>
      <c r="BT6" s="133"/>
      <c r="BU6" s="133"/>
      <c r="BV6" s="133"/>
      <c r="BW6" s="133"/>
      <c r="BX6" s="133"/>
      <c r="BY6" s="133"/>
      <c r="BZ6" s="133"/>
      <c r="CA6" s="133"/>
      <c r="CB6" s="133"/>
      <c r="CC6" s="133"/>
      <c r="CD6" s="133"/>
      <c r="CE6" s="133"/>
      <c r="CF6" s="133"/>
      <c r="CG6" s="133"/>
      <c r="CH6" s="133"/>
      <c r="CI6" s="133"/>
      <c r="CJ6" s="133"/>
      <c r="CK6" s="133"/>
      <c r="CL6" s="133"/>
      <c r="CM6" s="133"/>
      <c r="CN6" s="133"/>
      <c r="CO6" s="133"/>
      <c r="CP6" s="133"/>
      <c r="CQ6" s="133"/>
      <c r="CR6" s="133"/>
      <c r="CS6" s="133"/>
      <c r="CT6" s="133"/>
      <c r="CU6" s="133"/>
      <c r="CV6" s="133"/>
      <c r="CW6" s="133"/>
      <c r="CX6" s="133"/>
      <c r="CY6" s="133"/>
      <c r="CZ6" s="133"/>
      <c r="DA6" s="133"/>
      <c r="DB6" s="133"/>
      <c r="DC6" s="133"/>
      <c r="DD6" s="133"/>
      <c r="DE6" s="133"/>
      <c r="DF6" s="133"/>
      <c r="DG6" s="133"/>
      <c r="DH6" s="133"/>
      <c r="DI6" s="133"/>
      <c r="DJ6" s="133"/>
      <c r="DK6" s="133"/>
      <c r="DL6" s="133"/>
      <c r="DM6" s="133"/>
      <c r="DN6" s="133"/>
      <c r="DO6" s="133"/>
      <c r="DP6" s="133"/>
      <c r="DQ6" s="133"/>
      <c r="DR6" s="133"/>
      <c r="DS6" s="133"/>
      <c r="DT6" s="133"/>
      <c r="DU6" s="133"/>
      <c r="DV6" s="133"/>
      <c r="DW6" s="133"/>
      <c r="DX6" s="133"/>
      <c r="DY6" s="133"/>
      <c r="DZ6" s="133"/>
      <c r="EA6" s="133"/>
      <c r="EB6" s="133"/>
      <c r="EC6" s="133"/>
      <c r="ED6" s="133"/>
      <c r="EE6" s="133"/>
      <c r="EF6" s="133"/>
      <c r="EG6" s="133"/>
      <c r="EH6" s="133"/>
      <c r="EI6" s="133"/>
      <c r="EJ6" s="133"/>
      <c r="EK6" s="133"/>
      <c r="EL6" s="133"/>
      <c r="EM6" s="133"/>
      <c r="EN6" s="133"/>
      <c r="EO6" s="133"/>
      <c r="EP6" s="133"/>
      <c r="EQ6" s="133"/>
      <c r="ER6" s="133"/>
      <c r="ES6" s="133"/>
      <c r="ET6" s="133"/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</row>
    <row r="8" spans="1:161" s="2" customFormat="1" ht="28.5" customHeight="1">
      <c r="A8" s="134" t="s">
        <v>9</v>
      </c>
      <c r="B8" s="135"/>
      <c r="C8" s="135"/>
      <c r="D8" s="135"/>
      <c r="E8" s="135"/>
      <c r="F8" s="135"/>
      <c r="G8" s="135"/>
      <c r="H8" s="136"/>
      <c r="I8" s="134" t="s">
        <v>10</v>
      </c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/>
      <c r="AO8" s="135"/>
      <c r="AP8" s="136"/>
      <c r="AQ8" s="128" t="s">
        <v>13</v>
      </c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30"/>
      <c r="BS8" s="128" t="s">
        <v>14</v>
      </c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30"/>
      <c r="DI8" s="128" t="s">
        <v>18</v>
      </c>
      <c r="DJ8" s="129"/>
      <c r="DK8" s="129"/>
      <c r="DL8" s="129"/>
      <c r="DM8" s="129"/>
      <c r="DN8" s="129"/>
      <c r="DO8" s="129"/>
      <c r="DP8" s="129"/>
      <c r="DQ8" s="129"/>
      <c r="DR8" s="129"/>
      <c r="DS8" s="129"/>
      <c r="DT8" s="129"/>
      <c r="DU8" s="129"/>
      <c r="DV8" s="129"/>
      <c r="DW8" s="129"/>
      <c r="DX8" s="129"/>
      <c r="DY8" s="129"/>
      <c r="DZ8" s="129"/>
      <c r="EA8" s="129"/>
      <c r="EB8" s="129"/>
      <c r="EC8" s="129"/>
      <c r="ED8" s="129"/>
      <c r="EE8" s="129"/>
      <c r="EF8" s="129"/>
      <c r="EG8" s="129"/>
      <c r="EH8" s="129"/>
      <c r="EI8" s="129"/>
      <c r="EJ8" s="129"/>
      <c r="EK8" s="129"/>
      <c r="EL8" s="129"/>
      <c r="EM8" s="129"/>
      <c r="EN8" s="129"/>
      <c r="EO8" s="129"/>
      <c r="EP8" s="129"/>
      <c r="EQ8" s="129"/>
      <c r="ER8" s="129"/>
      <c r="ES8" s="129"/>
      <c r="ET8" s="129"/>
      <c r="EU8" s="129"/>
      <c r="EV8" s="129"/>
      <c r="EW8" s="129"/>
      <c r="EX8" s="129"/>
      <c r="EY8" s="129"/>
      <c r="EZ8" s="129"/>
      <c r="FA8" s="129"/>
      <c r="FB8" s="129"/>
      <c r="FC8" s="129"/>
      <c r="FD8" s="129"/>
      <c r="FE8" s="130"/>
    </row>
    <row r="9" spans="1:161" s="2" customFormat="1" ht="66" customHeight="1">
      <c r="A9" s="137"/>
      <c r="B9" s="138"/>
      <c r="C9" s="138"/>
      <c r="D9" s="138"/>
      <c r="E9" s="138"/>
      <c r="F9" s="138"/>
      <c r="G9" s="138"/>
      <c r="H9" s="139"/>
      <c r="I9" s="137"/>
      <c r="J9" s="138"/>
      <c r="K9" s="138"/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9"/>
      <c r="AQ9" s="128" t="s">
        <v>11</v>
      </c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30"/>
      <c r="BE9" s="128" t="s">
        <v>12</v>
      </c>
      <c r="BF9" s="129"/>
      <c r="BG9" s="129"/>
      <c r="BH9" s="129"/>
      <c r="BI9" s="129"/>
      <c r="BJ9" s="129"/>
      <c r="BK9" s="129"/>
      <c r="BL9" s="129"/>
      <c r="BM9" s="129"/>
      <c r="BN9" s="129"/>
      <c r="BO9" s="129"/>
      <c r="BP9" s="129"/>
      <c r="BQ9" s="129"/>
      <c r="BR9" s="130"/>
      <c r="BS9" s="128" t="s">
        <v>15</v>
      </c>
      <c r="BT9" s="129"/>
      <c r="BU9" s="129"/>
      <c r="BV9" s="129"/>
      <c r="BW9" s="129"/>
      <c r="BX9" s="129"/>
      <c r="BY9" s="129"/>
      <c r="BZ9" s="129"/>
      <c r="CA9" s="129"/>
      <c r="CB9" s="129"/>
      <c r="CC9" s="129"/>
      <c r="CD9" s="129"/>
      <c r="CE9" s="129"/>
      <c r="CF9" s="130"/>
      <c r="CG9" s="128" t="s">
        <v>16</v>
      </c>
      <c r="CH9" s="129"/>
      <c r="CI9" s="129"/>
      <c r="CJ9" s="129"/>
      <c r="CK9" s="129"/>
      <c r="CL9" s="129"/>
      <c r="CM9" s="129"/>
      <c r="CN9" s="129"/>
      <c r="CO9" s="129"/>
      <c r="CP9" s="129"/>
      <c r="CQ9" s="129"/>
      <c r="CR9" s="129"/>
      <c r="CS9" s="129"/>
      <c r="CT9" s="130"/>
      <c r="CU9" s="128" t="s">
        <v>17</v>
      </c>
      <c r="CV9" s="129"/>
      <c r="CW9" s="129"/>
      <c r="CX9" s="129"/>
      <c r="CY9" s="129"/>
      <c r="CZ9" s="129"/>
      <c r="DA9" s="129"/>
      <c r="DB9" s="129"/>
      <c r="DC9" s="129"/>
      <c r="DD9" s="129"/>
      <c r="DE9" s="129"/>
      <c r="DF9" s="129"/>
      <c r="DG9" s="129"/>
      <c r="DH9" s="130"/>
      <c r="DI9" s="128" t="s">
        <v>19</v>
      </c>
      <c r="DJ9" s="129"/>
      <c r="DK9" s="129"/>
      <c r="DL9" s="129"/>
      <c r="DM9" s="129"/>
      <c r="DN9" s="129"/>
      <c r="DO9" s="129"/>
      <c r="DP9" s="129"/>
      <c r="DQ9" s="129"/>
      <c r="DR9" s="129"/>
      <c r="DS9" s="129"/>
      <c r="DT9" s="129"/>
      <c r="DU9" s="129"/>
      <c r="DV9" s="129"/>
      <c r="DW9" s="129"/>
      <c r="DX9" s="130"/>
      <c r="DY9" s="128" t="s">
        <v>20</v>
      </c>
      <c r="DZ9" s="129"/>
      <c r="EA9" s="129"/>
      <c r="EB9" s="129"/>
      <c r="EC9" s="129"/>
      <c r="ED9" s="129"/>
      <c r="EE9" s="129"/>
      <c r="EF9" s="129"/>
      <c r="EG9" s="129"/>
      <c r="EH9" s="129"/>
      <c r="EI9" s="129"/>
      <c r="EJ9" s="129"/>
      <c r="EK9" s="129"/>
      <c r="EL9" s="129"/>
      <c r="EM9" s="129"/>
      <c r="EN9" s="130"/>
      <c r="EO9" s="128" t="s">
        <v>21</v>
      </c>
      <c r="EP9" s="129"/>
      <c r="EQ9" s="129"/>
      <c r="ER9" s="129"/>
      <c r="ES9" s="129"/>
      <c r="ET9" s="129"/>
      <c r="EU9" s="129"/>
      <c r="EV9" s="129"/>
      <c r="EW9" s="129"/>
      <c r="EX9" s="129"/>
      <c r="EY9" s="129"/>
      <c r="EZ9" s="129"/>
      <c r="FA9" s="129"/>
      <c r="FB9" s="129"/>
      <c r="FC9" s="129"/>
      <c r="FD9" s="129"/>
      <c r="FE9" s="130"/>
    </row>
    <row r="10" spans="1:161" s="2" customFormat="1" ht="12.75">
      <c r="A10" s="125" t="s">
        <v>0</v>
      </c>
      <c r="B10" s="126"/>
      <c r="C10" s="126"/>
      <c r="D10" s="126"/>
      <c r="E10" s="126"/>
      <c r="F10" s="126"/>
      <c r="G10" s="126"/>
      <c r="H10" s="127"/>
      <c r="I10" s="125" t="s">
        <v>1</v>
      </c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7"/>
      <c r="AQ10" s="125" t="s">
        <v>2</v>
      </c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7"/>
      <c r="BE10" s="125" t="s">
        <v>3</v>
      </c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7"/>
      <c r="BS10" s="125" t="s">
        <v>4</v>
      </c>
      <c r="BT10" s="126"/>
      <c r="BU10" s="126"/>
      <c r="BV10" s="126"/>
      <c r="BW10" s="126"/>
      <c r="BX10" s="126"/>
      <c r="BY10" s="126"/>
      <c r="BZ10" s="126"/>
      <c r="CA10" s="126"/>
      <c r="CB10" s="126"/>
      <c r="CC10" s="126"/>
      <c r="CD10" s="126"/>
      <c r="CE10" s="126"/>
      <c r="CF10" s="127"/>
      <c r="CG10" s="125" t="s">
        <v>5</v>
      </c>
      <c r="CH10" s="126"/>
      <c r="CI10" s="126"/>
      <c r="CJ10" s="126"/>
      <c r="CK10" s="126"/>
      <c r="CL10" s="126"/>
      <c r="CM10" s="126"/>
      <c r="CN10" s="126"/>
      <c r="CO10" s="126"/>
      <c r="CP10" s="126"/>
      <c r="CQ10" s="126"/>
      <c r="CR10" s="126"/>
      <c r="CS10" s="126"/>
      <c r="CT10" s="127"/>
      <c r="CU10" s="125" t="s">
        <v>8</v>
      </c>
      <c r="CV10" s="126"/>
      <c r="CW10" s="126"/>
      <c r="CX10" s="126"/>
      <c r="CY10" s="126"/>
      <c r="CZ10" s="126"/>
      <c r="DA10" s="126"/>
      <c r="DB10" s="126"/>
      <c r="DC10" s="126"/>
      <c r="DD10" s="126"/>
      <c r="DE10" s="126"/>
      <c r="DF10" s="126"/>
      <c r="DG10" s="126"/>
      <c r="DH10" s="127"/>
      <c r="DI10" s="125" t="s">
        <v>22</v>
      </c>
      <c r="DJ10" s="126"/>
      <c r="DK10" s="126"/>
      <c r="DL10" s="126"/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7"/>
      <c r="DY10" s="125" t="s">
        <v>23</v>
      </c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6"/>
      <c r="EL10" s="126"/>
      <c r="EM10" s="126"/>
      <c r="EN10" s="127"/>
      <c r="EO10" s="125" t="s">
        <v>24</v>
      </c>
      <c r="EP10" s="126"/>
      <c r="EQ10" s="126"/>
      <c r="ER10" s="126"/>
      <c r="ES10" s="126"/>
      <c r="ET10" s="126"/>
      <c r="EU10" s="126"/>
      <c r="EV10" s="126"/>
      <c r="EW10" s="126"/>
      <c r="EX10" s="126"/>
      <c r="EY10" s="126"/>
      <c r="EZ10" s="126"/>
      <c r="FA10" s="126"/>
      <c r="FB10" s="126"/>
      <c r="FC10" s="126"/>
      <c r="FD10" s="126"/>
      <c r="FE10" s="127"/>
    </row>
    <row r="11" spans="1:161" s="10" customFormat="1" ht="26.25" customHeight="1">
      <c r="A11" s="82" t="s">
        <v>0</v>
      </c>
      <c r="B11" s="83"/>
      <c r="C11" s="83"/>
      <c r="D11" s="83"/>
      <c r="E11" s="83"/>
      <c r="F11" s="83"/>
      <c r="G11" s="83"/>
      <c r="H11" s="84"/>
      <c r="I11" s="9"/>
      <c r="J11" s="85" t="s">
        <v>27</v>
      </c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6"/>
      <c r="AQ11" s="87"/>
      <c r="AR11" s="88"/>
      <c r="AS11" s="88"/>
      <c r="AT11" s="88"/>
      <c r="AU11" s="88"/>
      <c r="AV11" s="88"/>
      <c r="AW11" s="88"/>
      <c r="AX11" s="88"/>
      <c r="AY11" s="88"/>
      <c r="AZ11" s="88"/>
      <c r="BA11" s="88"/>
      <c r="BB11" s="88"/>
      <c r="BC11" s="88"/>
      <c r="BD11" s="89"/>
      <c r="BE11" s="87"/>
      <c r="BF11" s="88"/>
      <c r="BG11" s="88"/>
      <c r="BH11" s="88"/>
      <c r="BI11" s="88"/>
      <c r="BJ11" s="88"/>
      <c r="BK11" s="88"/>
      <c r="BL11" s="88"/>
      <c r="BM11" s="88"/>
      <c r="BN11" s="88"/>
      <c r="BO11" s="88"/>
      <c r="BP11" s="88"/>
      <c r="BQ11" s="88"/>
      <c r="BR11" s="89"/>
      <c r="BS11" s="90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2"/>
      <c r="CG11" s="90">
        <f>CG12+CG18+CG19+CG20</f>
        <v>2910837.0450363127</v>
      </c>
      <c r="CH11" s="91"/>
      <c r="CI11" s="91"/>
      <c r="CJ11" s="91"/>
      <c r="CK11" s="91"/>
      <c r="CL11" s="91"/>
      <c r="CM11" s="91"/>
      <c r="CN11" s="91"/>
      <c r="CO11" s="91"/>
      <c r="CP11" s="91"/>
      <c r="CQ11" s="91"/>
      <c r="CR11" s="91"/>
      <c r="CS11" s="91"/>
      <c r="CT11" s="92"/>
      <c r="CU11" s="93">
        <v>2910837.045036313</v>
      </c>
      <c r="CV11" s="94"/>
      <c r="CW11" s="94"/>
      <c r="CX11" s="94"/>
      <c r="CY11" s="94"/>
      <c r="CZ11" s="94"/>
      <c r="DA11" s="94"/>
      <c r="DB11" s="94"/>
      <c r="DC11" s="94"/>
      <c r="DD11" s="94"/>
      <c r="DE11" s="94"/>
      <c r="DF11" s="94"/>
      <c r="DG11" s="94"/>
      <c r="DH11" s="95"/>
      <c r="DI11" s="96">
        <f>CU11-CG11</f>
        <v>0</v>
      </c>
      <c r="DJ11" s="80"/>
      <c r="DK11" s="80"/>
      <c r="DL11" s="80"/>
      <c r="DM11" s="80"/>
      <c r="DN11" s="80"/>
      <c r="DO11" s="80"/>
      <c r="DP11" s="80"/>
      <c r="DQ11" s="80"/>
      <c r="DR11" s="80"/>
      <c r="DS11" s="80"/>
      <c r="DT11" s="80"/>
      <c r="DU11" s="80"/>
      <c r="DV11" s="80"/>
      <c r="DW11" s="80"/>
      <c r="DX11" s="81"/>
      <c r="DY11" s="79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1"/>
      <c r="EO11" s="117"/>
      <c r="EP11" s="118"/>
      <c r="EQ11" s="118"/>
      <c r="ER11" s="118"/>
      <c r="ES11" s="118"/>
      <c r="ET11" s="118"/>
      <c r="EU11" s="118"/>
      <c r="EV11" s="118"/>
      <c r="EW11" s="118"/>
      <c r="EX11" s="118"/>
      <c r="EY11" s="118"/>
      <c r="EZ11" s="118"/>
      <c r="FA11" s="118"/>
      <c r="FB11" s="118"/>
      <c r="FC11" s="118"/>
      <c r="FD11" s="118"/>
      <c r="FE11" s="119"/>
    </row>
    <row r="12" spans="1:161" s="10" customFormat="1" ht="38.25" customHeight="1">
      <c r="A12" s="82" t="s">
        <v>1</v>
      </c>
      <c r="B12" s="83"/>
      <c r="C12" s="83"/>
      <c r="D12" s="83"/>
      <c r="E12" s="83"/>
      <c r="F12" s="83"/>
      <c r="G12" s="83"/>
      <c r="H12" s="84"/>
      <c r="I12" s="9"/>
      <c r="J12" s="85" t="s">
        <v>28</v>
      </c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6"/>
      <c r="AQ12" s="87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9"/>
      <c r="BE12" s="87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9"/>
      <c r="BS12" s="90" t="s">
        <v>111</v>
      </c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2"/>
      <c r="CG12" s="90">
        <f>'Томск '!CG12:CT12++Кемерово!CG12+'Новосибирск (ГГТ)'!CG13:CT13+'Новосибирск (СГС)'!CG13:CT13+'Новосибирск (ГТК)'!CG13:CT13+ФРА!CG12+Иркутск!CG12</f>
        <v>2752418.6102063125</v>
      </c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2"/>
      <c r="CU12" s="93">
        <v>2752418.610206313</v>
      </c>
      <c r="CV12" s="94"/>
      <c r="CW12" s="94"/>
      <c r="CX12" s="94"/>
      <c r="CY12" s="94"/>
      <c r="CZ12" s="94"/>
      <c r="DA12" s="94"/>
      <c r="DB12" s="94"/>
      <c r="DC12" s="94"/>
      <c r="DD12" s="94"/>
      <c r="DE12" s="94"/>
      <c r="DF12" s="94"/>
      <c r="DG12" s="94"/>
      <c r="DH12" s="95"/>
      <c r="DI12" s="96">
        <f>CU12-CG12</f>
        <v>0</v>
      </c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1"/>
      <c r="DY12" s="96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1"/>
      <c r="EO12" s="117"/>
      <c r="EP12" s="118"/>
      <c r="EQ12" s="118"/>
      <c r="ER12" s="118"/>
      <c r="ES12" s="118"/>
      <c r="ET12" s="118"/>
      <c r="EU12" s="118"/>
      <c r="EV12" s="118"/>
      <c r="EW12" s="118"/>
      <c r="EX12" s="118"/>
      <c r="EY12" s="118"/>
      <c r="EZ12" s="118"/>
      <c r="FA12" s="118"/>
      <c r="FB12" s="118"/>
      <c r="FC12" s="118"/>
      <c r="FD12" s="118"/>
      <c r="FE12" s="119"/>
    </row>
    <row r="13" spans="1:161" s="10" customFormat="1" ht="37.5" customHeight="1">
      <c r="A13" s="82" t="s">
        <v>2</v>
      </c>
      <c r="B13" s="83"/>
      <c r="C13" s="83"/>
      <c r="D13" s="83"/>
      <c r="E13" s="83"/>
      <c r="F13" s="83"/>
      <c r="G13" s="83"/>
      <c r="H13" s="84"/>
      <c r="I13" s="9"/>
      <c r="J13" s="85" t="s">
        <v>30</v>
      </c>
      <c r="K13" s="85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6"/>
      <c r="AQ13" s="87"/>
      <c r="AR13" s="88"/>
      <c r="AS13" s="88"/>
      <c r="AT13" s="88"/>
      <c r="AU13" s="88"/>
      <c r="AV13" s="88"/>
      <c r="AW13" s="88"/>
      <c r="AX13" s="88"/>
      <c r="AY13" s="88"/>
      <c r="AZ13" s="88"/>
      <c r="BA13" s="88"/>
      <c r="BB13" s="88"/>
      <c r="BC13" s="88"/>
      <c r="BD13" s="89"/>
      <c r="BE13" s="87"/>
      <c r="BF13" s="88"/>
      <c r="BG13" s="88"/>
      <c r="BH13" s="88"/>
      <c r="BI13" s="88"/>
      <c r="BJ13" s="88"/>
      <c r="BK13" s="88"/>
      <c r="BL13" s="88"/>
      <c r="BM13" s="88"/>
      <c r="BN13" s="88"/>
      <c r="BO13" s="88"/>
      <c r="BP13" s="88"/>
      <c r="BQ13" s="88"/>
      <c r="BR13" s="89"/>
      <c r="BS13" s="120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2"/>
      <c r="CG13" s="90">
        <f>'Томск '!CG14:CT14+Кемерово!CG14+'Новосибирск (ГГТ)'!CG15:CT15+'Новосибирск (СГС)'!CG15:CT15+'Новосибирск (ГТК)'!CG15:CT15+ФРА!CG14+Иркутск!CG14</f>
        <v>240728.64201415</v>
      </c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2"/>
      <c r="CU13" s="9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4"/>
      <c r="DI13" s="96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1"/>
      <c r="DY13" s="96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1"/>
      <c r="EO13" s="117"/>
      <c r="EP13" s="118"/>
      <c r="EQ13" s="118"/>
      <c r="ER13" s="118"/>
      <c r="ES13" s="118"/>
      <c r="ET13" s="118"/>
      <c r="EU13" s="118"/>
      <c r="EV13" s="118"/>
      <c r="EW13" s="118"/>
      <c r="EX13" s="118"/>
      <c r="EY13" s="118"/>
      <c r="EZ13" s="118"/>
      <c r="FA13" s="118"/>
      <c r="FB13" s="118"/>
      <c r="FC13" s="118"/>
      <c r="FD13" s="118"/>
      <c r="FE13" s="119"/>
    </row>
    <row r="14" spans="1:161" s="2" customFormat="1" ht="41.25" customHeight="1" hidden="1">
      <c r="A14" s="108"/>
      <c r="B14" s="109"/>
      <c r="C14" s="109"/>
      <c r="D14" s="109"/>
      <c r="E14" s="109"/>
      <c r="F14" s="109"/>
      <c r="G14" s="109"/>
      <c r="H14" s="110"/>
      <c r="I14" s="3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2"/>
      <c r="AQ14" s="108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10"/>
      <c r="BE14" s="108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10"/>
      <c r="BS14" s="113"/>
      <c r="BT14" s="106"/>
      <c r="BU14" s="106"/>
      <c r="BV14" s="106"/>
      <c r="BW14" s="106"/>
      <c r="BX14" s="106"/>
      <c r="BY14" s="106"/>
      <c r="BZ14" s="106"/>
      <c r="CA14" s="106"/>
      <c r="CB14" s="106"/>
      <c r="CC14" s="106"/>
      <c r="CD14" s="106"/>
      <c r="CE14" s="106"/>
      <c r="CF14" s="107"/>
      <c r="CG14" s="113"/>
      <c r="CH14" s="106"/>
      <c r="CI14" s="106"/>
      <c r="CJ14" s="106"/>
      <c r="CK14" s="106"/>
      <c r="CL14" s="106"/>
      <c r="CM14" s="106"/>
      <c r="CN14" s="106"/>
      <c r="CO14" s="106"/>
      <c r="CP14" s="106"/>
      <c r="CQ14" s="106"/>
      <c r="CR14" s="106"/>
      <c r="CS14" s="106"/>
      <c r="CT14" s="107"/>
      <c r="CU14" s="114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6"/>
      <c r="DI14" s="96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1"/>
      <c r="DY14" s="105"/>
      <c r="DZ14" s="106"/>
      <c r="EA14" s="106"/>
      <c r="EB14" s="106"/>
      <c r="EC14" s="106"/>
      <c r="ED14" s="106"/>
      <c r="EE14" s="106"/>
      <c r="EF14" s="106"/>
      <c r="EG14" s="106"/>
      <c r="EH14" s="106"/>
      <c r="EI14" s="106"/>
      <c r="EJ14" s="106"/>
      <c r="EK14" s="106"/>
      <c r="EL14" s="106"/>
      <c r="EM14" s="106"/>
      <c r="EN14" s="107"/>
      <c r="EO14" s="105"/>
      <c r="EP14" s="106"/>
      <c r="EQ14" s="106"/>
      <c r="ER14" s="106"/>
      <c r="ES14" s="106"/>
      <c r="ET14" s="106"/>
      <c r="EU14" s="106"/>
      <c r="EV14" s="106"/>
      <c r="EW14" s="106"/>
      <c r="EX14" s="106"/>
      <c r="EY14" s="106"/>
      <c r="EZ14" s="106"/>
      <c r="FA14" s="106"/>
      <c r="FB14" s="106"/>
      <c r="FC14" s="106"/>
      <c r="FD14" s="106"/>
      <c r="FE14" s="107"/>
    </row>
    <row r="15" spans="1:161" s="2" customFormat="1" ht="42" customHeight="1" hidden="1">
      <c r="A15" s="108"/>
      <c r="B15" s="109"/>
      <c r="C15" s="109"/>
      <c r="D15" s="109"/>
      <c r="E15" s="109"/>
      <c r="F15" s="109"/>
      <c r="G15" s="109"/>
      <c r="H15" s="110"/>
      <c r="I15" s="3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2"/>
      <c r="AQ15" s="108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10"/>
      <c r="BE15" s="108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10"/>
      <c r="BS15" s="113"/>
      <c r="BT15" s="106"/>
      <c r="BU15" s="106"/>
      <c r="BV15" s="106"/>
      <c r="BW15" s="106"/>
      <c r="BX15" s="106"/>
      <c r="BY15" s="106"/>
      <c r="BZ15" s="106"/>
      <c r="CA15" s="106"/>
      <c r="CB15" s="106"/>
      <c r="CC15" s="106"/>
      <c r="CD15" s="106"/>
      <c r="CE15" s="106"/>
      <c r="CF15" s="107"/>
      <c r="CG15" s="113"/>
      <c r="CH15" s="106"/>
      <c r="CI15" s="106"/>
      <c r="CJ15" s="106"/>
      <c r="CK15" s="106"/>
      <c r="CL15" s="106"/>
      <c r="CM15" s="106"/>
      <c r="CN15" s="106"/>
      <c r="CO15" s="106"/>
      <c r="CP15" s="106"/>
      <c r="CQ15" s="106"/>
      <c r="CR15" s="106"/>
      <c r="CS15" s="106"/>
      <c r="CT15" s="107"/>
      <c r="CU15" s="114"/>
      <c r="CV15" s="115"/>
      <c r="CW15" s="115"/>
      <c r="CX15" s="115"/>
      <c r="CY15" s="115"/>
      <c r="CZ15" s="115"/>
      <c r="DA15" s="115"/>
      <c r="DB15" s="115"/>
      <c r="DC15" s="115"/>
      <c r="DD15" s="115"/>
      <c r="DE15" s="115"/>
      <c r="DF15" s="115"/>
      <c r="DG15" s="115"/>
      <c r="DH15" s="116"/>
      <c r="DI15" s="96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1"/>
      <c r="DY15" s="105"/>
      <c r="DZ15" s="106"/>
      <c r="EA15" s="106"/>
      <c r="EB15" s="106"/>
      <c r="EC15" s="106"/>
      <c r="ED15" s="106"/>
      <c r="EE15" s="106"/>
      <c r="EF15" s="106"/>
      <c r="EG15" s="106"/>
      <c r="EH15" s="106"/>
      <c r="EI15" s="106"/>
      <c r="EJ15" s="106"/>
      <c r="EK15" s="106"/>
      <c r="EL15" s="106"/>
      <c r="EM15" s="106"/>
      <c r="EN15" s="107"/>
      <c r="EO15" s="105"/>
      <c r="EP15" s="106"/>
      <c r="EQ15" s="106"/>
      <c r="ER15" s="106"/>
      <c r="ES15" s="106"/>
      <c r="ET15" s="106"/>
      <c r="EU15" s="106"/>
      <c r="EV15" s="106"/>
      <c r="EW15" s="106"/>
      <c r="EX15" s="106"/>
      <c r="EY15" s="106"/>
      <c r="EZ15" s="106"/>
      <c r="FA15" s="106"/>
      <c r="FB15" s="106"/>
      <c r="FC15" s="106"/>
      <c r="FD15" s="106"/>
      <c r="FE15" s="107"/>
    </row>
    <row r="16" spans="1:161" s="10" customFormat="1" ht="23.25" customHeight="1">
      <c r="A16" s="82" t="s">
        <v>3</v>
      </c>
      <c r="B16" s="83"/>
      <c r="C16" s="83"/>
      <c r="D16" s="83"/>
      <c r="E16" s="83"/>
      <c r="F16" s="83"/>
      <c r="G16" s="83"/>
      <c r="H16" s="84"/>
      <c r="I16" s="9"/>
      <c r="J16" s="85" t="s">
        <v>32</v>
      </c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6"/>
      <c r="AQ16" s="87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9"/>
      <c r="BE16" s="87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9"/>
      <c r="BS16" s="90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2"/>
      <c r="CG16" s="90">
        <f>'Томск '!CG16:CT16+Кемерово!CG20+'Новосибирск (ГГТ)'!CG17:CT17+'Новосибирск (СГС)'!CG17:CT17+'Новосибирск (ГТК)'!CG17:CT17+ФРА!CG16+Иркутск!CG17</f>
        <v>2474379.8359921626</v>
      </c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2"/>
      <c r="CU16" s="93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5"/>
      <c r="DI16" s="96"/>
      <c r="DJ16" s="80"/>
      <c r="DK16" s="80"/>
      <c r="DL16" s="80"/>
      <c r="DM16" s="80"/>
      <c r="DN16" s="80"/>
      <c r="DO16" s="80"/>
      <c r="DP16" s="80"/>
      <c r="DQ16" s="80"/>
      <c r="DR16" s="80"/>
      <c r="DS16" s="80"/>
      <c r="DT16" s="80"/>
      <c r="DU16" s="80"/>
      <c r="DV16" s="80"/>
      <c r="DW16" s="80"/>
      <c r="DX16" s="81"/>
      <c r="DY16" s="79"/>
      <c r="DZ16" s="80"/>
      <c r="EA16" s="80"/>
      <c r="EB16" s="80"/>
      <c r="EC16" s="80"/>
      <c r="ED16" s="80"/>
      <c r="EE16" s="80"/>
      <c r="EF16" s="80"/>
      <c r="EG16" s="80"/>
      <c r="EH16" s="80"/>
      <c r="EI16" s="80"/>
      <c r="EJ16" s="80"/>
      <c r="EK16" s="80"/>
      <c r="EL16" s="80"/>
      <c r="EM16" s="80"/>
      <c r="EN16" s="81"/>
      <c r="EO16" s="79"/>
      <c r="EP16" s="80"/>
      <c r="EQ16" s="80"/>
      <c r="ER16" s="80"/>
      <c r="ES16" s="80"/>
      <c r="ET16" s="80"/>
      <c r="EU16" s="80"/>
      <c r="EV16" s="80"/>
      <c r="EW16" s="80"/>
      <c r="EX16" s="80"/>
      <c r="EY16" s="80"/>
      <c r="EZ16" s="80"/>
      <c r="FA16" s="80"/>
      <c r="FB16" s="80"/>
      <c r="FC16" s="80"/>
      <c r="FD16" s="80"/>
      <c r="FE16" s="81"/>
    </row>
    <row r="17" spans="1:161" s="10" customFormat="1" ht="25.5" customHeight="1">
      <c r="A17" s="82" t="s">
        <v>4</v>
      </c>
      <c r="B17" s="83"/>
      <c r="C17" s="83"/>
      <c r="D17" s="83"/>
      <c r="E17" s="83"/>
      <c r="F17" s="83"/>
      <c r="G17" s="83"/>
      <c r="H17" s="84"/>
      <c r="I17" s="9"/>
      <c r="J17" s="85" t="s">
        <v>34</v>
      </c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6"/>
      <c r="AQ17" s="87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9"/>
      <c r="BE17" s="87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9"/>
      <c r="BS17" s="90"/>
      <c r="BT17" s="97"/>
      <c r="BU17" s="97"/>
      <c r="BV17" s="97"/>
      <c r="BW17" s="97"/>
      <c r="BX17" s="97"/>
      <c r="BY17" s="97"/>
      <c r="BZ17" s="97"/>
      <c r="CA17" s="97"/>
      <c r="CB17" s="97"/>
      <c r="CC17" s="97"/>
      <c r="CD17" s="97"/>
      <c r="CE17" s="97"/>
      <c r="CF17" s="98"/>
      <c r="CG17" s="99">
        <f>'Томск '!CG25:CT25+Кемерово!CG23:CT23+'Новосибирск (ГГТ)'!CG23:CT23+'Новосибирск (СГС)'!CG19:CT19+'Новосибирск (ГТК)'!CG19:CT19+ФРА!CG18+Иркутск!CG19</f>
        <v>37310.13219999999</v>
      </c>
      <c r="CH17" s="100"/>
      <c r="CI17" s="100"/>
      <c r="CJ17" s="100"/>
      <c r="CK17" s="100"/>
      <c r="CL17" s="100"/>
      <c r="CM17" s="100"/>
      <c r="CN17" s="100"/>
      <c r="CO17" s="100"/>
      <c r="CP17" s="100"/>
      <c r="CQ17" s="100"/>
      <c r="CR17" s="100"/>
      <c r="CS17" s="100"/>
      <c r="CT17" s="101"/>
      <c r="CU17" s="93">
        <v>37310.13219999999</v>
      </c>
      <c r="CV17" s="94"/>
      <c r="CW17" s="94"/>
      <c r="CX17" s="94"/>
      <c r="CY17" s="94"/>
      <c r="CZ17" s="94"/>
      <c r="DA17" s="94"/>
      <c r="DB17" s="94"/>
      <c r="DC17" s="94"/>
      <c r="DD17" s="94"/>
      <c r="DE17" s="94"/>
      <c r="DF17" s="94"/>
      <c r="DG17" s="94"/>
      <c r="DH17" s="95"/>
      <c r="DI17" s="96">
        <f>CU17-CG17</f>
        <v>0</v>
      </c>
      <c r="DJ17" s="80"/>
      <c r="DK17" s="80"/>
      <c r="DL17" s="80"/>
      <c r="DM17" s="80"/>
      <c r="DN17" s="80"/>
      <c r="DO17" s="80"/>
      <c r="DP17" s="80"/>
      <c r="DQ17" s="80"/>
      <c r="DR17" s="80"/>
      <c r="DS17" s="80"/>
      <c r="DT17" s="80"/>
      <c r="DU17" s="80"/>
      <c r="DV17" s="80"/>
      <c r="DW17" s="80"/>
      <c r="DX17" s="81"/>
      <c r="DY17" s="102"/>
      <c r="DZ17" s="103"/>
      <c r="EA17" s="103"/>
      <c r="EB17" s="103"/>
      <c r="EC17" s="103"/>
      <c r="ED17" s="103"/>
      <c r="EE17" s="103"/>
      <c r="EF17" s="103"/>
      <c r="EG17" s="103"/>
      <c r="EH17" s="103"/>
      <c r="EI17" s="103"/>
      <c r="EJ17" s="103"/>
      <c r="EK17" s="103"/>
      <c r="EL17" s="103"/>
      <c r="EM17" s="103"/>
      <c r="EN17" s="104"/>
      <c r="EO17" s="79"/>
      <c r="EP17" s="80"/>
      <c r="EQ17" s="80"/>
      <c r="ER17" s="80"/>
      <c r="ES17" s="80"/>
      <c r="ET17" s="80"/>
      <c r="EU17" s="80"/>
      <c r="EV17" s="80"/>
      <c r="EW17" s="80"/>
      <c r="EX17" s="80"/>
      <c r="EY17" s="80"/>
      <c r="EZ17" s="80"/>
      <c r="FA17" s="80"/>
      <c r="FB17" s="80"/>
      <c r="FC17" s="80"/>
      <c r="FD17" s="80"/>
      <c r="FE17" s="81"/>
    </row>
    <row r="18" spans="1:161" s="10" customFormat="1" ht="38.25" customHeight="1">
      <c r="A18" s="82" t="s">
        <v>5</v>
      </c>
      <c r="B18" s="83"/>
      <c r="C18" s="83"/>
      <c r="D18" s="83"/>
      <c r="E18" s="83"/>
      <c r="F18" s="83"/>
      <c r="G18" s="83"/>
      <c r="H18" s="84"/>
      <c r="I18" s="9"/>
      <c r="J18" s="85" t="s">
        <v>36</v>
      </c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6"/>
      <c r="AQ18" s="87"/>
      <c r="AR18" s="88"/>
      <c r="AS18" s="88"/>
      <c r="AT18" s="88"/>
      <c r="AU18" s="88"/>
      <c r="AV18" s="88"/>
      <c r="AW18" s="88"/>
      <c r="AX18" s="88"/>
      <c r="AY18" s="88"/>
      <c r="AZ18" s="88"/>
      <c r="BA18" s="88"/>
      <c r="BB18" s="88"/>
      <c r="BC18" s="88"/>
      <c r="BD18" s="89"/>
      <c r="BE18" s="87"/>
      <c r="BF18" s="88"/>
      <c r="BG18" s="88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9"/>
      <c r="BS18" s="90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2"/>
      <c r="CG18" s="90">
        <f>'Томск '!CG28:CT28+Кемерово!CG27+'Новосибирск (ГГТ)'!CG27:CT27+'Новосибирск (СГС)'!CG21:CT21+'Новосибирск (ГТК)'!CG21:CT21+ФРА!CG20+Иркутск!CG21</f>
        <v>153565.55383</v>
      </c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2"/>
      <c r="CU18" s="93">
        <v>153565.55383</v>
      </c>
      <c r="CV18" s="94"/>
      <c r="CW18" s="94"/>
      <c r="CX18" s="94"/>
      <c r="CY18" s="94"/>
      <c r="CZ18" s="94"/>
      <c r="DA18" s="94"/>
      <c r="DB18" s="94"/>
      <c r="DC18" s="94"/>
      <c r="DD18" s="94"/>
      <c r="DE18" s="94"/>
      <c r="DF18" s="94"/>
      <c r="DG18" s="94"/>
      <c r="DH18" s="95"/>
      <c r="DI18" s="96">
        <f>CU18-CG18</f>
        <v>0</v>
      </c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1"/>
      <c r="DY18" s="79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1"/>
      <c r="EO18" s="79"/>
      <c r="EP18" s="80"/>
      <c r="EQ18" s="80"/>
      <c r="ER18" s="80"/>
      <c r="ES18" s="80"/>
      <c r="ET18" s="80"/>
      <c r="EU18" s="80"/>
      <c r="EV18" s="80"/>
      <c r="EW18" s="80"/>
      <c r="EX18" s="80"/>
      <c r="EY18" s="80"/>
      <c r="EZ18" s="80"/>
      <c r="FA18" s="80"/>
      <c r="FB18" s="80"/>
      <c r="FC18" s="80"/>
      <c r="FD18" s="80"/>
      <c r="FE18" s="81"/>
    </row>
    <row r="19" spans="1:161" s="10" customFormat="1" ht="25.5" customHeight="1">
      <c r="A19" s="82" t="s">
        <v>8</v>
      </c>
      <c r="B19" s="83"/>
      <c r="C19" s="83"/>
      <c r="D19" s="83"/>
      <c r="E19" s="83"/>
      <c r="F19" s="83"/>
      <c r="G19" s="83"/>
      <c r="H19" s="84"/>
      <c r="I19" s="9"/>
      <c r="J19" s="85" t="s">
        <v>38</v>
      </c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6"/>
      <c r="AQ19" s="87"/>
      <c r="AR19" s="88"/>
      <c r="AS19" s="88"/>
      <c r="AT19" s="88"/>
      <c r="AU19" s="88"/>
      <c r="AV19" s="88"/>
      <c r="AW19" s="88"/>
      <c r="AX19" s="88"/>
      <c r="AY19" s="88"/>
      <c r="AZ19" s="88"/>
      <c r="BA19" s="88"/>
      <c r="BB19" s="88"/>
      <c r="BC19" s="88"/>
      <c r="BD19" s="89"/>
      <c r="BE19" s="87"/>
      <c r="BF19" s="88"/>
      <c r="BG19" s="88"/>
      <c r="BH19" s="88"/>
      <c r="BI19" s="88"/>
      <c r="BJ19" s="88"/>
      <c r="BK19" s="88"/>
      <c r="BL19" s="88"/>
      <c r="BM19" s="88"/>
      <c r="BN19" s="88"/>
      <c r="BO19" s="88"/>
      <c r="BP19" s="88"/>
      <c r="BQ19" s="88"/>
      <c r="BR19" s="89"/>
      <c r="BS19" s="90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2"/>
      <c r="CG19" s="90">
        <f>'Томск '!CG36:CT36+Кемерово!CG35+'Новосибирск (ГГТ)'!CG35:CT35+'Новосибирск (СГС)'!CG23:CT23+'Новосибирск (ГТК)'!CG23:CT23+ФРА!CG25+Иркутск!CG23</f>
        <v>0</v>
      </c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2"/>
      <c r="CU19" s="93"/>
      <c r="CV19" s="94"/>
      <c r="CW19" s="94"/>
      <c r="CX19" s="94"/>
      <c r="CY19" s="94"/>
      <c r="CZ19" s="94"/>
      <c r="DA19" s="94"/>
      <c r="DB19" s="94"/>
      <c r="DC19" s="94"/>
      <c r="DD19" s="94"/>
      <c r="DE19" s="94"/>
      <c r="DF19" s="94"/>
      <c r="DG19" s="94"/>
      <c r="DH19" s="95"/>
      <c r="DI19" s="96">
        <f>CU19-CG19</f>
        <v>0</v>
      </c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1"/>
      <c r="DY19" s="79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1"/>
      <c r="EO19" s="79"/>
      <c r="EP19" s="80"/>
      <c r="EQ19" s="80"/>
      <c r="ER19" s="80"/>
      <c r="ES19" s="80"/>
      <c r="ET19" s="80"/>
      <c r="EU19" s="80"/>
      <c r="EV19" s="80"/>
      <c r="EW19" s="80"/>
      <c r="EX19" s="80"/>
      <c r="EY19" s="80"/>
      <c r="EZ19" s="80"/>
      <c r="FA19" s="80"/>
      <c r="FB19" s="80"/>
      <c r="FC19" s="80"/>
      <c r="FD19" s="80"/>
      <c r="FE19" s="81"/>
    </row>
    <row r="20" spans="1:161" s="10" customFormat="1" ht="25.5" customHeight="1">
      <c r="A20" s="82" t="s">
        <v>22</v>
      </c>
      <c r="B20" s="83"/>
      <c r="C20" s="83"/>
      <c r="D20" s="83"/>
      <c r="E20" s="83"/>
      <c r="F20" s="83"/>
      <c r="G20" s="83"/>
      <c r="H20" s="84"/>
      <c r="I20" s="9"/>
      <c r="J20" s="85" t="s">
        <v>39</v>
      </c>
      <c r="K20" s="85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6"/>
      <c r="AQ20" s="87"/>
      <c r="AR20" s="88"/>
      <c r="AS20" s="88"/>
      <c r="AT20" s="88"/>
      <c r="AU20" s="88"/>
      <c r="AV20" s="88"/>
      <c r="AW20" s="88"/>
      <c r="AX20" s="88"/>
      <c r="AY20" s="88"/>
      <c r="AZ20" s="88"/>
      <c r="BA20" s="88"/>
      <c r="BB20" s="88"/>
      <c r="BC20" s="88"/>
      <c r="BD20" s="89"/>
      <c r="BE20" s="87"/>
      <c r="BF20" s="88"/>
      <c r="BG20" s="88"/>
      <c r="BH20" s="88"/>
      <c r="BI20" s="88"/>
      <c r="BJ20" s="88"/>
      <c r="BK20" s="88"/>
      <c r="BL20" s="88"/>
      <c r="BM20" s="88"/>
      <c r="BN20" s="88"/>
      <c r="BO20" s="88"/>
      <c r="BP20" s="88"/>
      <c r="BQ20" s="88"/>
      <c r="BR20" s="89"/>
      <c r="BS20" s="90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2"/>
      <c r="CG20" s="90">
        <f>'Томск '!CG37:CT37+Кемерово!CG36+'Новосибирск (ГГТ)'!CG36:CT36+'Новосибирск (СГС)'!CG24:CT24+'Новосибирск (ГТК)'!CG24:CT24+ФРА!CG26+Иркутск!CG24</f>
        <v>4852.881</v>
      </c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2"/>
      <c r="CU20" s="93">
        <v>4852.881</v>
      </c>
      <c r="CV20" s="94"/>
      <c r="CW20" s="94"/>
      <c r="CX20" s="94"/>
      <c r="CY20" s="94"/>
      <c r="CZ20" s="94"/>
      <c r="DA20" s="94"/>
      <c r="DB20" s="94"/>
      <c r="DC20" s="94"/>
      <c r="DD20" s="94"/>
      <c r="DE20" s="94"/>
      <c r="DF20" s="94"/>
      <c r="DG20" s="94"/>
      <c r="DH20" s="95"/>
      <c r="DI20" s="96">
        <f>CU20-CG20</f>
        <v>0</v>
      </c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1"/>
      <c r="DY20" s="96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1"/>
      <c r="EO20" s="79"/>
      <c r="EP20" s="80"/>
      <c r="EQ20" s="80"/>
      <c r="ER20" s="80"/>
      <c r="ES20" s="80"/>
      <c r="ET20" s="80"/>
      <c r="EU20" s="80"/>
      <c r="EV20" s="80"/>
      <c r="EW20" s="80"/>
      <c r="EX20" s="80"/>
      <c r="EY20" s="80"/>
      <c r="EZ20" s="80"/>
      <c r="FA20" s="80"/>
      <c r="FB20" s="80"/>
      <c r="FC20" s="80"/>
      <c r="FD20" s="80"/>
      <c r="FE20" s="81"/>
    </row>
    <row r="22" spans="1:161" s="10" customFormat="1" ht="12.75">
      <c r="A22" s="82"/>
      <c r="B22" s="83"/>
      <c r="C22" s="83"/>
      <c r="D22" s="83"/>
      <c r="E22" s="83"/>
      <c r="F22" s="83"/>
      <c r="G22" s="83"/>
      <c r="H22" s="84"/>
      <c r="I22" s="9"/>
      <c r="J22" s="85" t="s">
        <v>87</v>
      </c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6"/>
      <c r="AQ22" s="87"/>
      <c r="AR22" s="88"/>
      <c r="AS22" s="88"/>
      <c r="AT22" s="88"/>
      <c r="AU22" s="88"/>
      <c r="AV22" s="88"/>
      <c r="AW22" s="88"/>
      <c r="AX22" s="88"/>
      <c r="AY22" s="88"/>
      <c r="AZ22" s="88"/>
      <c r="BA22" s="88"/>
      <c r="BB22" s="88"/>
      <c r="BC22" s="88"/>
      <c r="BD22" s="89"/>
      <c r="BE22" s="87"/>
      <c r="BF22" s="88"/>
      <c r="BG22" s="88"/>
      <c r="BH22" s="88"/>
      <c r="BI22" s="88"/>
      <c r="BJ22" s="88"/>
      <c r="BK22" s="88"/>
      <c r="BL22" s="88"/>
      <c r="BM22" s="88"/>
      <c r="BN22" s="88"/>
      <c r="BO22" s="88"/>
      <c r="BP22" s="88"/>
      <c r="BQ22" s="88"/>
      <c r="BR22" s="89"/>
      <c r="BS22" s="90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2"/>
      <c r="CG22" s="90">
        <f>'Томск '!CG29:CT29+Кемерово!CG28+'Новосибирск (ГГТ)'!CG28:CT28+ФРА!CG21</f>
        <v>80859.45823</v>
      </c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2"/>
      <c r="CU22" s="93">
        <v>80859.45822999999</v>
      </c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5"/>
      <c r="DI22" s="96">
        <f>CU22-CG22</f>
        <v>0</v>
      </c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1"/>
      <c r="DY22" s="79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1"/>
      <c r="EO22" s="79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1"/>
    </row>
    <row r="23" spans="1:161" s="10" customFormat="1" ht="12.75">
      <c r="A23" s="82"/>
      <c r="B23" s="83"/>
      <c r="C23" s="83"/>
      <c r="D23" s="83"/>
      <c r="E23" s="83"/>
      <c r="F23" s="83"/>
      <c r="G23" s="83"/>
      <c r="H23" s="84"/>
      <c r="I23" s="9"/>
      <c r="J23" s="85" t="s">
        <v>98</v>
      </c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6"/>
      <c r="AQ23" s="87"/>
      <c r="AR23" s="88"/>
      <c r="AS23" s="88"/>
      <c r="AT23" s="88"/>
      <c r="AU23" s="88"/>
      <c r="AV23" s="88"/>
      <c r="AW23" s="88"/>
      <c r="AX23" s="88"/>
      <c r="AY23" s="88"/>
      <c r="AZ23" s="88"/>
      <c r="BA23" s="88"/>
      <c r="BB23" s="88"/>
      <c r="BC23" s="88"/>
      <c r="BD23" s="89"/>
      <c r="BE23" s="87"/>
      <c r="BF23" s="88"/>
      <c r="BG23" s="88"/>
      <c r="BH23" s="88"/>
      <c r="BI23" s="88"/>
      <c r="BJ23" s="88"/>
      <c r="BK23" s="88"/>
      <c r="BL23" s="88"/>
      <c r="BM23" s="88"/>
      <c r="BN23" s="88"/>
      <c r="BO23" s="88"/>
      <c r="BP23" s="88"/>
      <c r="BQ23" s="88"/>
      <c r="BR23" s="89"/>
      <c r="BS23" s="90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2"/>
      <c r="CG23" s="90">
        <f>'Томск '!CG30:CT30+'Новосибирск (ГГТ)'!CG29:CT29</f>
        <v>5434.791649999999</v>
      </c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2"/>
      <c r="CU23" s="93">
        <v>5434.791649999999</v>
      </c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5"/>
      <c r="DI23" s="96">
        <f aca="true" t="shared" si="0" ref="DI23:DI30">CU23-CG23</f>
        <v>0</v>
      </c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1"/>
      <c r="DY23" s="79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1"/>
      <c r="EO23" s="79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1"/>
    </row>
    <row r="24" spans="1:161" s="10" customFormat="1" ht="12.75">
      <c r="A24" s="82"/>
      <c r="B24" s="83"/>
      <c r="C24" s="83"/>
      <c r="D24" s="83"/>
      <c r="E24" s="83"/>
      <c r="F24" s="83"/>
      <c r="G24" s="83"/>
      <c r="H24" s="84"/>
      <c r="I24" s="9"/>
      <c r="J24" s="85" t="s">
        <v>88</v>
      </c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6"/>
      <c r="AQ24" s="87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9"/>
      <c r="BE24" s="87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9"/>
      <c r="BS24" s="90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2"/>
      <c r="CG24" s="90">
        <f>'Томск '!CG31:CT31+Кемерово!CG29</f>
        <v>8062.4166700000005</v>
      </c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2"/>
      <c r="CU24" s="93">
        <v>8062.4166700000005</v>
      </c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5"/>
      <c r="DI24" s="96">
        <f t="shared" si="0"/>
        <v>0</v>
      </c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1"/>
      <c r="DY24" s="79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1"/>
      <c r="EO24" s="79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1"/>
    </row>
    <row r="25" spans="1:161" s="10" customFormat="1" ht="24" customHeight="1">
      <c r="A25" s="82"/>
      <c r="B25" s="83"/>
      <c r="C25" s="83"/>
      <c r="D25" s="83"/>
      <c r="E25" s="83"/>
      <c r="F25" s="83"/>
      <c r="G25" s="83"/>
      <c r="H25" s="84"/>
      <c r="I25" s="9"/>
      <c r="J25" s="85" t="s">
        <v>99</v>
      </c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6"/>
      <c r="AQ25" s="87"/>
      <c r="AR25" s="88"/>
      <c r="AS25" s="88"/>
      <c r="AT25" s="88"/>
      <c r="AU25" s="88"/>
      <c r="AV25" s="88"/>
      <c r="AW25" s="88"/>
      <c r="AX25" s="88"/>
      <c r="AY25" s="88"/>
      <c r="AZ25" s="88"/>
      <c r="BA25" s="88"/>
      <c r="BB25" s="88"/>
      <c r="BC25" s="88"/>
      <c r="BD25" s="89"/>
      <c r="BE25" s="87"/>
      <c r="BF25" s="88"/>
      <c r="BG25" s="88"/>
      <c r="BH25" s="88"/>
      <c r="BI25" s="88"/>
      <c r="BJ25" s="88"/>
      <c r="BK25" s="88"/>
      <c r="BL25" s="88"/>
      <c r="BM25" s="88"/>
      <c r="BN25" s="88"/>
      <c r="BO25" s="88"/>
      <c r="BP25" s="88"/>
      <c r="BQ25" s="88"/>
      <c r="BR25" s="89"/>
      <c r="BS25" s="90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2"/>
      <c r="CG25" s="90">
        <f>Кемерово!CG30</f>
        <v>347.5</v>
      </c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2"/>
      <c r="CU25" s="93">
        <v>347.5</v>
      </c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5"/>
      <c r="DI25" s="96">
        <f t="shared" si="0"/>
        <v>0</v>
      </c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1"/>
      <c r="DY25" s="79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1"/>
      <c r="EO25" s="79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1"/>
    </row>
    <row r="26" spans="1:161" s="10" customFormat="1" ht="12.75">
      <c r="A26" s="82"/>
      <c r="B26" s="83"/>
      <c r="C26" s="83"/>
      <c r="D26" s="83"/>
      <c r="E26" s="83"/>
      <c r="F26" s="83"/>
      <c r="G26" s="83"/>
      <c r="H26" s="84"/>
      <c r="I26" s="9"/>
      <c r="J26" s="85" t="s">
        <v>89</v>
      </c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6"/>
      <c r="AQ26" s="87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9"/>
      <c r="BE26" s="87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9"/>
      <c r="BS26" s="90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2"/>
      <c r="CG26" s="90">
        <f>'Томск '!CG32:CT32+Кемерово!CG31+'Новосибирск (ГГТ)'!CG30:CT30+ФРА!CG22</f>
        <v>17650.5873</v>
      </c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2"/>
      <c r="CU26" s="93">
        <v>17650.5873</v>
      </c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5"/>
      <c r="DI26" s="96">
        <f t="shared" si="0"/>
        <v>0</v>
      </c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1"/>
      <c r="DY26" s="79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1"/>
      <c r="EO26" s="79"/>
      <c r="EP26" s="80"/>
      <c r="EQ26" s="80"/>
      <c r="ER26" s="80"/>
      <c r="ES26" s="80"/>
      <c r="ET26" s="80"/>
      <c r="EU26" s="80"/>
      <c r="EV26" s="80"/>
      <c r="EW26" s="80"/>
      <c r="EX26" s="80"/>
      <c r="EY26" s="80"/>
      <c r="EZ26" s="80"/>
      <c r="FA26" s="80"/>
      <c r="FB26" s="80"/>
      <c r="FC26" s="80"/>
      <c r="FD26" s="80"/>
      <c r="FE26" s="81"/>
    </row>
    <row r="27" spans="1:161" s="10" customFormat="1" ht="12.75">
      <c r="A27" s="82"/>
      <c r="B27" s="83"/>
      <c r="C27" s="83"/>
      <c r="D27" s="83"/>
      <c r="E27" s="83"/>
      <c r="F27" s="83"/>
      <c r="G27" s="83"/>
      <c r="H27" s="84"/>
      <c r="I27" s="9"/>
      <c r="J27" s="85" t="s">
        <v>90</v>
      </c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6"/>
      <c r="AQ27" s="87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9"/>
      <c r="BE27" s="87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8"/>
      <c r="BR27" s="89"/>
      <c r="BS27" s="90"/>
      <c r="BT27" s="91"/>
      <c r="BU27" s="91"/>
      <c r="BV27" s="91"/>
      <c r="BW27" s="91"/>
      <c r="BX27" s="91"/>
      <c r="BY27" s="91"/>
      <c r="BZ27" s="91"/>
      <c r="CA27" s="91"/>
      <c r="CB27" s="91"/>
      <c r="CC27" s="91"/>
      <c r="CD27" s="91"/>
      <c r="CE27" s="91"/>
      <c r="CF27" s="92"/>
      <c r="CG27" s="90">
        <f>'Томск '!CG33:CT33+Кемерово!CG32+'Новосибирск (ГГТ)'!CG31:CT31</f>
        <v>1950</v>
      </c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2"/>
      <c r="CU27" s="93">
        <v>1950</v>
      </c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5"/>
      <c r="DI27" s="96">
        <f t="shared" si="0"/>
        <v>0</v>
      </c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1"/>
      <c r="DY27" s="79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1"/>
      <c r="EO27" s="79"/>
      <c r="EP27" s="80"/>
      <c r="EQ27" s="80"/>
      <c r="ER27" s="80"/>
      <c r="ES27" s="80"/>
      <c r="ET27" s="80"/>
      <c r="EU27" s="80"/>
      <c r="EV27" s="80"/>
      <c r="EW27" s="80"/>
      <c r="EX27" s="80"/>
      <c r="EY27" s="80"/>
      <c r="EZ27" s="80"/>
      <c r="FA27" s="80"/>
      <c r="FB27" s="80"/>
      <c r="FC27" s="80"/>
      <c r="FD27" s="80"/>
      <c r="FE27" s="81"/>
    </row>
    <row r="28" spans="1:161" s="10" customFormat="1" ht="27" customHeight="1">
      <c r="A28" s="82"/>
      <c r="B28" s="83"/>
      <c r="C28" s="83"/>
      <c r="D28" s="83"/>
      <c r="E28" s="83"/>
      <c r="F28" s="83"/>
      <c r="G28" s="83"/>
      <c r="H28" s="84"/>
      <c r="I28" s="9"/>
      <c r="J28" s="85" t="s">
        <v>86</v>
      </c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6"/>
      <c r="AQ28" s="87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9"/>
      <c r="BE28" s="87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9"/>
      <c r="BS28" s="90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2"/>
      <c r="CG28" s="90">
        <f>'Томск '!CG34:CT34+Кемерово!CG33+'Новосибирск (ГГТ)'!CG32:CT32+ФРА!CG23</f>
        <v>30797.699979999994</v>
      </c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2"/>
      <c r="CU28" s="93">
        <v>30797.69998</v>
      </c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5"/>
      <c r="DI28" s="96">
        <f t="shared" si="0"/>
        <v>0</v>
      </c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1"/>
      <c r="DY28" s="79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1"/>
      <c r="EO28" s="79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1"/>
    </row>
    <row r="29" spans="1:161" s="10" customFormat="1" ht="24" customHeight="1">
      <c r="A29" s="82"/>
      <c r="B29" s="83"/>
      <c r="C29" s="83"/>
      <c r="D29" s="83"/>
      <c r="E29" s="83"/>
      <c r="F29" s="83"/>
      <c r="G29" s="83"/>
      <c r="H29" s="84"/>
      <c r="I29" s="9"/>
      <c r="J29" s="85" t="s">
        <v>91</v>
      </c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6"/>
      <c r="AQ29" s="87"/>
      <c r="AR29" s="88"/>
      <c r="AS29" s="88"/>
      <c r="AT29" s="88"/>
      <c r="AU29" s="88"/>
      <c r="AV29" s="88"/>
      <c r="AW29" s="88"/>
      <c r="AX29" s="88"/>
      <c r="AY29" s="88"/>
      <c r="AZ29" s="88"/>
      <c r="BA29" s="88"/>
      <c r="BB29" s="88"/>
      <c r="BC29" s="88"/>
      <c r="BD29" s="89"/>
      <c r="BE29" s="87"/>
      <c r="BF29" s="88"/>
      <c r="BG29" s="88"/>
      <c r="BH29" s="88"/>
      <c r="BI29" s="88"/>
      <c r="BJ29" s="88"/>
      <c r="BK29" s="88"/>
      <c r="BL29" s="88"/>
      <c r="BM29" s="88"/>
      <c r="BN29" s="88"/>
      <c r="BO29" s="88"/>
      <c r="BP29" s="88"/>
      <c r="BQ29" s="88"/>
      <c r="BR29" s="89"/>
      <c r="BS29" s="90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2"/>
      <c r="CG29" s="90">
        <f>'Томск '!CG35:CT35+Кемерово!CG34+'Новосибирск (ГГТ)'!CG33:CT33+ФРА!CG24</f>
        <v>8263.1</v>
      </c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2"/>
      <c r="CU29" s="93">
        <v>8263.1</v>
      </c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5"/>
      <c r="DI29" s="96">
        <f t="shared" si="0"/>
        <v>0</v>
      </c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1"/>
      <c r="DY29" s="79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1"/>
      <c r="EO29" s="79"/>
      <c r="EP29" s="80"/>
      <c r="EQ29" s="80"/>
      <c r="ER29" s="80"/>
      <c r="ES29" s="80"/>
      <c r="ET29" s="80"/>
      <c r="EU29" s="80"/>
      <c r="EV29" s="80"/>
      <c r="EW29" s="80"/>
      <c r="EX29" s="80"/>
      <c r="EY29" s="80"/>
      <c r="EZ29" s="80"/>
      <c r="FA29" s="80"/>
      <c r="FB29" s="80"/>
      <c r="FC29" s="80"/>
      <c r="FD29" s="80"/>
      <c r="FE29" s="81"/>
    </row>
    <row r="30" spans="1:161" s="10" customFormat="1" ht="12.75">
      <c r="A30" s="82"/>
      <c r="B30" s="83"/>
      <c r="C30" s="83"/>
      <c r="D30" s="83"/>
      <c r="E30" s="83"/>
      <c r="F30" s="83"/>
      <c r="G30" s="83"/>
      <c r="H30" s="84"/>
      <c r="I30" s="9"/>
      <c r="J30" s="85" t="s">
        <v>100</v>
      </c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6"/>
      <c r="AQ30" s="87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9"/>
      <c r="BE30" s="87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89"/>
      <c r="BS30" s="90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2"/>
      <c r="CG30" s="90">
        <f>'Новосибирск (ГГТ)'!CG34:CT34</f>
        <v>200</v>
      </c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2"/>
      <c r="CU30" s="93">
        <v>200</v>
      </c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5"/>
      <c r="DI30" s="96">
        <f t="shared" si="0"/>
        <v>0</v>
      </c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1"/>
      <c r="DY30" s="79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1"/>
      <c r="EO30" s="79"/>
      <c r="EP30" s="80"/>
      <c r="EQ30" s="80"/>
      <c r="ER30" s="80"/>
      <c r="ES30" s="80"/>
      <c r="ET30" s="80"/>
      <c r="EU30" s="80"/>
      <c r="EV30" s="80"/>
      <c r="EW30" s="80"/>
      <c r="EX30" s="80"/>
      <c r="EY30" s="80"/>
      <c r="EZ30" s="80"/>
      <c r="FA30" s="80"/>
      <c r="FB30" s="80"/>
      <c r="FC30" s="80"/>
      <c r="FD30" s="80"/>
      <c r="FE30" s="81"/>
    </row>
  </sheetData>
  <sheetProtection/>
  <mergeCells count="217">
    <mergeCell ref="CU30:DH30"/>
    <mergeCell ref="DI30:DX30"/>
    <mergeCell ref="DY30:EN30"/>
    <mergeCell ref="EO30:FE30"/>
    <mergeCell ref="CU29:DH29"/>
    <mergeCell ref="DI29:DX29"/>
    <mergeCell ref="DY29:EN29"/>
    <mergeCell ref="EO29:FE29"/>
    <mergeCell ref="A30:H30"/>
    <mergeCell ref="J30:AP30"/>
    <mergeCell ref="AQ30:BD30"/>
    <mergeCell ref="BE30:BR30"/>
    <mergeCell ref="BS30:CF30"/>
    <mergeCell ref="CG30:CT30"/>
    <mergeCell ref="CU28:DH28"/>
    <mergeCell ref="DI28:DX28"/>
    <mergeCell ref="DY28:EN28"/>
    <mergeCell ref="EO28:FE28"/>
    <mergeCell ref="A29:H29"/>
    <mergeCell ref="J29:AP29"/>
    <mergeCell ref="AQ29:BD29"/>
    <mergeCell ref="BE29:BR29"/>
    <mergeCell ref="BS29:CF29"/>
    <mergeCell ref="CG29:CT29"/>
    <mergeCell ref="CU27:DH27"/>
    <mergeCell ref="DI27:DX27"/>
    <mergeCell ref="DY27:EN27"/>
    <mergeCell ref="EO27:FE27"/>
    <mergeCell ref="A28:H28"/>
    <mergeCell ref="J28:AP28"/>
    <mergeCell ref="AQ28:BD28"/>
    <mergeCell ref="BE28:BR28"/>
    <mergeCell ref="BS28:CF28"/>
    <mergeCell ref="CG28:CT28"/>
    <mergeCell ref="CU26:DH26"/>
    <mergeCell ref="DI26:DX26"/>
    <mergeCell ref="DY26:EN26"/>
    <mergeCell ref="EO26:FE26"/>
    <mergeCell ref="A27:H27"/>
    <mergeCell ref="J27:AP27"/>
    <mergeCell ref="AQ27:BD27"/>
    <mergeCell ref="BE27:BR27"/>
    <mergeCell ref="BS27:CF27"/>
    <mergeCell ref="CG27:CT27"/>
    <mergeCell ref="CU25:DH25"/>
    <mergeCell ref="DI25:DX25"/>
    <mergeCell ref="DY25:EN25"/>
    <mergeCell ref="EO25:FE25"/>
    <mergeCell ref="A26:H26"/>
    <mergeCell ref="J26:AP26"/>
    <mergeCell ref="AQ26:BD26"/>
    <mergeCell ref="BE26:BR26"/>
    <mergeCell ref="BS26:CF26"/>
    <mergeCell ref="CG26:CT26"/>
    <mergeCell ref="CU24:DH24"/>
    <mergeCell ref="DI24:DX24"/>
    <mergeCell ref="DY24:EN24"/>
    <mergeCell ref="EO24:FE24"/>
    <mergeCell ref="A25:H25"/>
    <mergeCell ref="J25:AP25"/>
    <mergeCell ref="AQ25:BD25"/>
    <mergeCell ref="BE25:BR25"/>
    <mergeCell ref="BS25:CF25"/>
    <mergeCell ref="CG25:CT25"/>
    <mergeCell ref="CU23:DH23"/>
    <mergeCell ref="DI23:DX23"/>
    <mergeCell ref="DY23:EN23"/>
    <mergeCell ref="EO23:FE23"/>
    <mergeCell ref="A24:H24"/>
    <mergeCell ref="J24:AP24"/>
    <mergeCell ref="AQ24:BD24"/>
    <mergeCell ref="BE24:BR24"/>
    <mergeCell ref="BS24:CF24"/>
    <mergeCell ref="CG24:CT24"/>
    <mergeCell ref="CU22:DH22"/>
    <mergeCell ref="DI22:DX22"/>
    <mergeCell ref="DY22:EN22"/>
    <mergeCell ref="EO22:FE22"/>
    <mergeCell ref="A23:H23"/>
    <mergeCell ref="J23:AP23"/>
    <mergeCell ref="AQ23:BD23"/>
    <mergeCell ref="BE23:BR23"/>
    <mergeCell ref="BS23:CF23"/>
    <mergeCell ref="CG23:CT23"/>
    <mergeCell ref="A22:H22"/>
    <mergeCell ref="J22:AP22"/>
    <mergeCell ref="AQ22:BD22"/>
    <mergeCell ref="BE22:BR22"/>
    <mergeCell ref="BS22:CF22"/>
    <mergeCell ref="CG22:CT22"/>
    <mergeCell ref="CB3:EG3"/>
    <mergeCell ref="CB4:EG4"/>
    <mergeCell ref="AQ5:AT5"/>
    <mergeCell ref="A6:FE6"/>
    <mergeCell ref="A8:H9"/>
    <mergeCell ref="I8:AP9"/>
    <mergeCell ref="AQ8:BR8"/>
    <mergeCell ref="BS8:DH8"/>
    <mergeCell ref="DI8:FE8"/>
    <mergeCell ref="AQ9:BD9"/>
    <mergeCell ref="DY10:EN10"/>
    <mergeCell ref="BE9:BR9"/>
    <mergeCell ref="BS9:CF9"/>
    <mergeCell ref="CG9:CT9"/>
    <mergeCell ref="CU9:DH9"/>
    <mergeCell ref="DI9:DX9"/>
    <mergeCell ref="DY9:EN9"/>
    <mergeCell ref="DY11:EN11"/>
    <mergeCell ref="EO9:FE9"/>
    <mergeCell ref="A10:H10"/>
    <mergeCell ref="I10:AP10"/>
    <mergeCell ref="AQ10:BD10"/>
    <mergeCell ref="BE10:BR10"/>
    <mergeCell ref="BS10:CF10"/>
    <mergeCell ref="CG10:CT10"/>
    <mergeCell ref="CU10:DH10"/>
    <mergeCell ref="DI10:DX10"/>
    <mergeCell ref="DY12:EN12"/>
    <mergeCell ref="EO10:FE10"/>
    <mergeCell ref="A11:H11"/>
    <mergeCell ref="J11:AP11"/>
    <mergeCell ref="AQ11:BD11"/>
    <mergeCell ref="BE11:BR11"/>
    <mergeCell ref="BS11:CF11"/>
    <mergeCell ref="CG11:CT11"/>
    <mergeCell ref="CU11:DH11"/>
    <mergeCell ref="DI11:DX11"/>
    <mergeCell ref="EO12:FE12"/>
    <mergeCell ref="EO11:FE11"/>
    <mergeCell ref="A12:H12"/>
    <mergeCell ref="J12:AP12"/>
    <mergeCell ref="AQ12:BD12"/>
    <mergeCell ref="BE12:BR12"/>
    <mergeCell ref="BS12:CF12"/>
    <mergeCell ref="CG12:CT12"/>
    <mergeCell ref="CU12:DH12"/>
    <mergeCell ref="DI12:DX12"/>
    <mergeCell ref="DY14:EN14"/>
    <mergeCell ref="A13:H13"/>
    <mergeCell ref="J13:AP13"/>
    <mergeCell ref="AQ13:BD13"/>
    <mergeCell ref="BE13:BR13"/>
    <mergeCell ref="BS13:CF13"/>
    <mergeCell ref="CG13:CT13"/>
    <mergeCell ref="CU13:DH13"/>
    <mergeCell ref="DI13:DX13"/>
    <mergeCell ref="DY13:EN13"/>
    <mergeCell ref="DY15:EN15"/>
    <mergeCell ref="EO13:FE13"/>
    <mergeCell ref="A14:H14"/>
    <mergeCell ref="J14:AP14"/>
    <mergeCell ref="AQ14:BD14"/>
    <mergeCell ref="BE14:BR14"/>
    <mergeCell ref="BS14:CF14"/>
    <mergeCell ref="CG14:CT14"/>
    <mergeCell ref="CU14:DH14"/>
    <mergeCell ref="DI14:DX14"/>
    <mergeCell ref="DY16:EN16"/>
    <mergeCell ref="EO14:FE14"/>
    <mergeCell ref="A15:H15"/>
    <mergeCell ref="J15:AP15"/>
    <mergeCell ref="AQ15:BD15"/>
    <mergeCell ref="BE15:BR15"/>
    <mergeCell ref="BS15:CF15"/>
    <mergeCell ref="CG15:CT15"/>
    <mergeCell ref="CU15:DH15"/>
    <mergeCell ref="DI15:DX15"/>
    <mergeCell ref="DY17:EN17"/>
    <mergeCell ref="EO15:FE15"/>
    <mergeCell ref="A16:H16"/>
    <mergeCell ref="J16:AP16"/>
    <mergeCell ref="AQ16:BD16"/>
    <mergeCell ref="BE16:BR16"/>
    <mergeCell ref="BS16:CF16"/>
    <mergeCell ref="CG16:CT16"/>
    <mergeCell ref="CU16:DH16"/>
    <mergeCell ref="DI16:DX16"/>
    <mergeCell ref="EO17:FE17"/>
    <mergeCell ref="EO16:FE16"/>
    <mergeCell ref="A17:H17"/>
    <mergeCell ref="J17:AP17"/>
    <mergeCell ref="AQ17:BD17"/>
    <mergeCell ref="BE17:BR17"/>
    <mergeCell ref="BS17:CF17"/>
    <mergeCell ref="CG17:CT17"/>
    <mergeCell ref="CU17:DH17"/>
    <mergeCell ref="DI17:DX17"/>
    <mergeCell ref="DY19:EN19"/>
    <mergeCell ref="A18:H18"/>
    <mergeCell ref="J18:AP18"/>
    <mergeCell ref="AQ18:BD18"/>
    <mergeCell ref="BE18:BR18"/>
    <mergeCell ref="BS18:CF18"/>
    <mergeCell ref="CG18:CT18"/>
    <mergeCell ref="CU18:DH18"/>
    <mergeCell ref="DI18:DX18"/>
    <mergeCell ref="DY18:EN18"/>
    <mergeCell ref="DY20:EN20"/>
    <mergeCell ref="EO18:FE18"/>
    <mergeCell ref="A19:H19"/>
    <mergeCell ref="J19:AP19"/>
    <mergeCell ref="AQ19:BD19"/>
    <mergeCell ref="BE19:BR19"/>
    <mergeCell ref="BS19:CF19"/>
    <mergeCell ref="CG19:CT19"/>
    <mergeCell ref="CU19:DH19"/>
    <mergeCell ref="DI19:DX19"/>
    <mergeCell ref="EO20:FE20"/>
    <mergeCell ref="EO19:FE19"/>
    <mergeCell ref="A20:H20"/>
    <mergeCell ref="J20:AP20"/>
    <mergeCell ref="AQ20:BD20"/>
    <mergeCell ref="BE20:BR20"/>
    <mergeCell ref="BS20:CF20"/>
    <mergeCell ref="CG20:CT20"/>
    <mergeCell ref="CU20:DH20"/>
    <mergeCell ref="DI20:DX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Кляцова Анна Вадимовна</cp:lastModifiedBy>
  <cp:lastPrinted>2022-07-29T03:01:18Z</cp:lastPrinted>
  <dcterms:created xsi:type="dcterms:W3CDTF">2011-01-11T10:25:48Z</dcterms:created>
  <dcterms:modified xsi:type="dcterms:W3CDTF">2023-01-09T07:42:50Z</dcterms:modified>
  <cp:category/>
  <cp:version/>
  <cp:contentType/>
  <cp:contentStatus/>
</cp:coreProperties>
</file>