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80" windowWidth="28620" windowHeight="6765" activeTab="1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J25" i="4" l="1"/>
  <c r="F25" i="4"/>
  <c r="F24" i="4" l="1"/>
  <c r="G24" i="4"/>
  <c r="H24" i="4"/>
  <c r="E24" i="4"/>
  <c r="E22" i="4" l="1"/>
  <c r="K24" i="4" l="1"/>
  <c r="J24" i="4"/>
  <c r="I24" i="4"/>
  <c r="I20" i="1" l="1"/>
  <c r="J20" i="1"/>
  <c r="E23" i="1"/>
  <c r="F20" i="1"/>
  <c r="E20" i="1"/>
  <c r="F24" i="1"/>
  <c r="H24" i="1"/>
  <c r="H20" i="1"/>
  <c r="H19" i="1"/>
  <c r="F19" i="1"/>
  <c r="F16" i="1"/>
  <c r="H16" i="1"/>
  <c r="G16" i="1"/>
  <c r="E16" i="1"/>
  <c r="F25" i="1"/>
  <c r="H25" i="1"/>
  <c r="F23" i="1"/>
  <c r="E25" i="1"/>
</calcChain>
</file>

<file path=xl/sharedStrings.xml><?xml version="1.0" encoding="utf-8"?>
<sst xmlns="http://schemas.openxmlformats.org/spreadsheetml/2006/main" count="80" uniqueCount="27">
  <si>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</si>
  <si>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</si>
  <si>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</si>
  <si>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</si>
  <si>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</si>
  <si>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</si>
  <si>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</si>
  <si>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</si>
  <si>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</si>
  <si>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</si>
  <si>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</si>
  <si>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</si>
  <si>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</si>
  <si>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</si>
  <si>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</si>
  <si>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</si>
  <si>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</si>
  <si>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</si>
  <si>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</si>
  <si>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</si>
  <si>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</si>
  <si>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</si>
  <si>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</si>
  <si>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</si>
  <si>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Период:  с 01.04.2019  по 30.04.2019</t>
  </si>
  <si>
    <r>
      <t>Форма 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Томск» в Новосибирской области</t>
    </r>
  </si>
  <si>
    <t>Период:  с 01.06.2019  по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</si>
</sst>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/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opLeftCell="A10" workbookViewId="0">
      <pane ySplit="4" topLeftCell="A14" activePane="bottomLeft" state="frozen"/>
      <selection activeCell="A10" sqref="A10"/>
      <selection pane="bottomLeft" activeCell="J26" sqref="J26"/>
    </sheetView>
  </sheetViews>
  <sheetFormatPr defaultRowHeight="15" x14ac:dyDescent="0.25"/>
  <cols>
    <col min="1" max="1" width="9.140625" style="10"/>
    <col min="2" max="2" width="11.5703125" style="10" customWidth="1"/>
    <col min="3" max="3" width="12.42578125" style="10" customWidth="1"/>
    <col min="4" max="4" width="18.28515625" style="10" customWidth="1"/>
    <col min="5" max="5" width="10.28515625" style="10" bestFit="1" customWidth="1"/>
    <col min="6" max="6" width="9.140625" style="10"/>
    <col min="7" max="7" width="10.28515625" style="10" bestFit="1" customWidth="1"/>
    <col min="8" max="8" width="12.140625" style="10" bestFit="1" customWidth="1"/>
    <col min="9" max="9" width="10.28515625" style="10" bestFit="1" customWidth="1"/>
    <col min="10" max="10" width="9.140625" style="10"/>
    <col min="11" max="11" width="11.7109375" style="10" customWidth="1"/>
    <col min="12" max="12" width="12.140625" style="10" customWidth="1"/>
    <col min="13" max="13" width="14" style="10" customWidth="1"/>
    <col min="14" max="16384" width="9.140625" style="10"/>
  </cols>
  <sheetData>
    <row r="2" spans="1:13" ht="15.75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x14ac:dyDescent="0.2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7" customFormat="1" ht="47.25" customHeight="1" x14ac:dyDescent="0.25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7" customFormat="1" ht="20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x14ac:dyDescent="0.25">
      <c r="A7" s="11"/>
      <c r="B7" s="13" t="s">
        <v>26</v>
      </c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 x14ac:dyDescent="0.25">
      <c r="A8" s="6"/>
    </row>
    <row r="9" spans="1:13" ht="15.75" thickBot="1" x14ac:dyDescent="0.3"/>
    <row r="10" spans="1:13" ht="38.25" customHeight="1" thickBot="1" x14ac:dyDescent="0.3">
      <c r="A10" s="25" t="s">
        <v>0</v>
      </c>
      <c r="B10" s="28" t="s">
        <v>1</v>
      </c>
      <c r="C10" s="29"/>
      <c r="D10" s="30"/>
      <c r="E10" s="37" t="s">
        <v>2</v>
      </c>
      <c r="F10" s="38"/>
      <c r="G10" s="37" t="s">
        <v>3</v>
      </c>
      <c r="H10" s="38"/>
      <c r="I10" s="37" t="s">
        <v>4</v>
      </c>
      <c r="J10" s="39"/>
      <c r="K10" s="39"/>
      <c r="L10" s="39"/>
      <c r="M10" s="38"/>
    </row>
    <row r="11" spans="1:13" ht="15.75" customHeight="1" thickBot="1" x14ac:dyDescent="0.3">
      <c r="A11" s="26"/>
      <c r="B11" s="31"/>
      <c r="C11" s="32"/>
      <c r="D11" s="33"/>
      <c r="E11" s="25" t="s">
        <v>5</v>
      </c>
      <c r="F11" s="25" t="s">
        <v>6</v>
      </c>
      <c r="G11" s="25" t="s">
        <v>5</v>
      </c>
      <c r="H11" s="25" t="s">
        <v>6</v>
      </c>
      <c r="I11" s="25" t="s">
        <v>5</v>
      </c>
      <c r="J11" s="25" t="s">
        <v>6</v>
      </c>
      <c r="K11" s="37" t="s">
        <v>7</v>
      </c>
      <c r="L11" s="39"/>
      <c r="M11" s="38"/>
    </row>
    <row r="12" spans="1:13" ht="52.5" customHeight="1" thickBot="1" x14ac:dyDescent="0.3">
      <c r="A12" s="26"/>
      <c r="B12" s="34"/>
      <c r="C12" s="35"/>
      <c r="D12" s="36"/>
      <c r="E12" s="27"/>
      <c r="F12" s="27"/>
      <c r="G12" s="27"/>
      <c r="H12" s="27"/>
      <c r="I12" s="27"/>
      <c r="J12" s="27"/>
      <c r="K12" s="1" t="s">
        <v>8</v>
      </c>
      <c r="L12" s="1" t="s">
        <v>9</v>
      </c>
      <c r="M12" s="1" t="s">
        <v>10</v>
      </c>
    </row>
    <row r="13" spans="1:13" ht="15.75" thickBot="1" x14ac:dyDescent="0.3">
      <c r="A13" s="27"/>
      <c r="B13" s="20">
        <v>1</v>
      </c>
      <c r="C13" s="21"/>
      <c r="D13" s="22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ht="25.5" customHeight="1" thickBot="1" x14ac:dyDescent="0.3">
      <c r="A14" s="3">
        <v>1</v>
      </c>
      <c r="B14" s="14" t="s">
        <v>11</v>
      </c>
      <c r="C14" s="15"/>
      <c r="D14" s="16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 x14ac:dyDescent="0.3">
      <c r="A15" s="3">
        <v>2</v>
      </c>
      <c r="B15" s="17" t="s">
        <v>12</v>
      </c>
      <c r="C15" s="17" t="s">
        <v>13</v>
      </c>
      <c r="D15" s="5" t="s">
        <v>14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26.25" thickBot="1" x14ac:dyDescent="0.3">
      <c r="A16" s="3">
        <v>3</v>
      </c>
      <c r="B16" s="18"/>
      <c r="C16" s="19"/>
      <c r="D16" s="5" t="s">
        <v>15</v>
      </c>
      <c r="E16" s="4">
        <v>1</v>
      </c>
      <c r="F16" s="4">
        <v>2.7</v>
      </c>
      <c r="G16" s="4">
        <v>1</v>
      </c>
      <c r="H16" s="4">
        <v>2.7</v>
      </c>
      <c r="I16" s="4"/>
      <c r="J16" s="4"/>
      <c r="K16" s="4"/>
      <c r="L16" s="4"/>
      <c r="M16" s="4"/>
    </row>
    <row r="17" spans="1:13" ht="15.75" thickBot="1" x14ac:dyDescent="0.3">
      <c r="A17" s="3">
        <v>4</v>
      </c>
      <c r="B17" s="18"/>
      <c r="C17" s="17" t="s">
        <v>16</v>
      </c>
      <c r="D17" s="5" t="s">
        <v>14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26.25" thickBot="1" x14ac:dyDescent="0.3">
      <c r="A18" s="3">
        <v>5</v>
      </c>
      <c r="B18" s="19"/>
      <c r="C18" s="19"/>
      <c r="D18" s="5" t="s">
        <v>15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26.25" thickBot="1" x14ac:dyDescent="0.3">
      <c r="A19" s="3">
        <v>6</v>
      </c>
      <c r="B19" s="17" t="s">
        <v>17</v>
      </c>
      <c r="C19" s="4" t="s">
        <v>13</v>
      </c>
      <c r="D19" s="5" t="s">
        <v>15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ht="26.25" thickBot="1" x14ac:dyDescent="0.3">
      <c r="A20" s="3">
        <v>7</v>
      </c>
      <c r="B20" s="19"/>
      <c r="C20" s="4" t="s">
        <v>16</v>
      </c>
      <c r="D20" s="5" t="s">
        <v>15</v>
      </c>
      <c r="E20" s="4">
        <v>3</v>
      </c>
      <c r="F20" s="4">
        <v>17.73</v>
      </c>
      <c r="G20" s="4">
        <v>3</v>
      </c>
      <c r="H20" s="4">
        <v>17.73</v>
      </c>
      <c r="I20" s="4"/>
      <c r="J20" s="4"/>
      <c r="K20" s="4"/>
      <c r="L20" s="4"/>
      <c r="M20" s="4"/>
    </row>
    <row r="21" spans="1:13" ht="26.25" thickBot="1" x14ac:dyDescent="0.3">
      <c r="A21" s="3">
        <v>8</v>
      </c>
      <c r="B21" s="17" t="s">
        <v>18</v>
      </c>
      <c r="C21" s="4" t="s">
        <v>13</v>
      </c>
      <c r="D21" s="5" t="s">
        <v>15</v>
      </c>
      <c r="E21" s="4">
        <v>2</v>
      </c>
      <c r="F21" s="4">
        <v>4.9000000000000004</v>
      </c>
      <c r="G21" s="4">
        <v>2</v>
      </c>
      <c r="H21" s="4">
        <v>4.9000000000000004</v>
      </c>
      <c r="I21" s="4"/>
      <c r="J21" s="4"/>
      <c r="K21" s="4"/>
      <c r="L21" s="4"/>
      <c r="M21" s="4"/>
    </row>
    <row r="22" spans="1:13" ht="26.25" thickBot="1" x14ac:dyDescent="0.3">
      <c r="A22" s="3">
        <v>9</v>
      </c>
      <c r="B22" s="19"/>
      <c r="C22" s="4" t="s">
        <v>16</v>
      </c>
      <c r="D22" s="5" t="s">
        <v>15</v>
      </c>
      <c r="E22" s="4">
        <f t="shared" ref="E22" si="0">G22+I22</f>
        <v>1</v>
      </c>
      <c r="F22" s="4">
        <v>182.5</v>
      </c>
      <c r="G22" s="4">
        <v>1</v>
      </c>
      <c r="H22" s="4">
        <v>182.5</v>
      </c>
      <c r="I22" s="4"/>
      <c r="J22" s="4"/>
      <c r="K22" s="4"/>
      <c r="L22" s="4"/>
      <c r="M22" s="4"/>
    </row>
    <row r="23" spans="1:13" ht="15.75" thickBot="1" x14ac:dyDescent="0.3">
      <c r="A23" s="3">
        <v>10</v>
      </c>
      <c r="B23" s="14" t="s">
        <v>19</v>
      </c>
      <c r="C23" s="15"/>
      <c r="D23" s="16"/>
      <c r="E23" s="4">
        <v>4</v>
      </c>
      <c r="F23" s="4">
        <v>213.24</v>
      </c>
      <c r="G23" s="4">
        <v>4</v>
      </c>
      <c r="H23" s="4">
        <v>213.24</v>
      </c>
      <c r="I23" s="4"/>
      <c r="J23" s="4"/>
      <c r="K23" s="4"/>
      <c r="L23" s="4"/>
      <c r="M23" s="4"/>
    </row>
    <row r="24" spans="1:13" ht="15.75" thickBot="1" x14ac:dyDescent="0.3">
      <c r="A24" s="3">
        <v>11</v>
      </c>
      <c r="B24" s="14" t="s">
        <v>20</v>
      </c>
      <c r="C24" s="15"/>
      <c r="D24" s="16"/>
      <c r="E24" s="4">
        <f>SUM(E16:E23)</f>
        <v>11</v>
      </c>
      <c r="F24" s="4">
        <f t="shared" ref="F24:H24" si="1">SUM(F16:F23)</f>
        <v>421.07</v>
      </c>
      <c r="G24" s="4">
        <f t="shared" si="1"/>
        <v>11</v>
      </c>
      <c r="H24" s="4">
        <f t="shared" si="1"/>
        <v>421.07</v>
      </c>
      <c r="I24" s="4">
        <f>SUM(I14:I23)</f>
        <v>0</v>
      </c>
      <c r="J24" s="4">
        <f>SUM(J14:J23)</f>
        <v>0</v>
      </c>
      <c r="K24" s="4">
        <f t="shared" ref="K24" si="2">SUM(K14:K23)</f>
        <v>0</v>
      </c>
      <c r="L24" s="4"/>
      <c r="M24" s="4"/>
    </row>
    <row r="25" spans="1:13" ht="15.75" thickBot="1" x14ac:dyDescent="0.3">
      <c r="A25" s="3">
        <v>12</v>
      </c>
      <c r="B25" s="14" t="s">
        <v>21</v>
      </c>
      <c r="C25" s="15"/>
      <c r="D25" s="16"/>
      <c r="E25" s="4">
        <v>6</v>
      </c>
      <c r="F25" s="4">
        <f>348.8+168+238+164+184+212+338+221+179+166+60+136+91</f>
        <v>2505.8000000000002</v>
      </c>
      <c r="G25" s="4">
        <v>1</v>
      </c>
      <c r="H25" s="4">
        <v>348.8</v>
      </c>
      <c r="I25" s="4">
        <v>5</v>
      </c>
      <c r="J25" s="4">
        <f>2505.8-348.8</f>
        <v>2157</v>
      </c>
      <c r="K25" s="4">
        <v>5</v>
      </c>
      <c r="L25" s="4"/>
      <c r="M25" s="4"/>
    </row>
  </sheetData>
  <mergeCells count="25">
    <mergeCell ref="B13:D13"/>
    <mergeCell ref="A2:M2"/>
    <mergeCell ref="A3:M3"/>
    <mergeCell ref="A5:M5"/>
    <mergeCell ref="A10:A13"/>
    <mergeCell ref="B10:D12"/>
    <mergeCell ref="E10:F10"/>
    <mergeCell ref="G10:H10"/>
    <mergeCell ref="I10:M10"/>
    <mergeCell ref="E11:E12"/>
    <mergeCell ref="F11:F12"/>
    <mergeCell ref="G11:G12"/>
    <mergeCell ref="H11:H12"/>
    <mergeCell ref="I11:I12"/>
    <mergeCell ref="J11:J12"/>
    <mergeCell ref="K11:M11"/>
    <mergeCell ref="B23:D23"/>
    <mergeCell ref="B24:D24"/>
    <mergeCell ref="B25:D25"/>
    <mergeCell ref="B14:D14"/>
    <mergeCell ref="B15:B18"/>
    <mergeCell ref="C15:C16"/>
    <mergeCell ref="C17:C18"/>
    <mergeCell ref="B19:B20"/>
    <mergeCell ref="B21:B2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W5" sqref="W5"/>
    </sheetView>
  </sheetViews>
  <sheetFormatPr defaultRowHeight="15" x14ac:dyDescent="0.25"/>
  <cols>
    <col min="2" max="2" width="11.5703125" customWidth="1"/>
    <col min="3" max="3" width="12.42578125" customWidth="1"/>
    <col min="4" max="4" width="18.28515625" customWidth="1"/>
    <col min="5" max="5" width="10.28515625" bestFit="1" customWidth="1"/>
    <col min="7" max="7" width="10.28515625" bestFit="1" customWidth="1"/>
    <col min="8" max="8" width="12.140625" bestFit="1" customWidth="1"/>
    <col min="9" max="9" width="10.28515625" bestFit="1" customWidth="1"/>
    <col min="11" max="11" width="11.7109375" customWidth="1"/>
    <col min="12" max="12" width="12.140625" customWidth="1"/>
    <col min="13" max="13" width="14" customWidth="1"/>
  </cols>
  <sheetData>
    <row r="1" spans="1:13" s="9" customFormat="1" x14ac:dyDescent="0.25"/>
    <row r="2" spans="1:13" s="9" customFormat="1" ht="15.75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9" customFormat="1" ht="15.75" x14ac:dyDescent="0.2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7" customFormat="1" ht="47.25" customHeight="1" x14ac:dyDescent="0.25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7" customFormat="1" ht="20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9" customFormat="1" ht="15.75" x14ac:dyDescent="0.25">
      <c r="A7" s="11"/>
      <c r="B7" s="13" t="s">
        <v>24</v>
      </c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 x14ac:dyDescent="0.25">
      <c r="A8" s="6"/>
    </row>
    <row r="9" spans="1:13" ht="15.75" thickBot="1" x14ac:dyDescent="0.3"/>
    <row r="10" spans="1:13" ht="38.25" customHeight="1" thickBot="1" x14ac:dyDescent="0.3">
      <c r="A10" s="25" t="s">
        <v>0</v>
      </c>
      <c r="B10" s="28" t="s">
        <v>1</v>
      </c>
      <c r="C10" s="29"/>
      <c r="D10" s="30"/>
      <c r="E10" s="37" t="s">
        <v>2</v>
      </c>
      <c r="F10" s="38"/>
      <c r="G10" s="37" t="s">
        <v>3</v>
      </c>
      <c r="H10" s="38"/>
      <c r="I10" s="37" t="s">
        <v>4</v>
      </c>
      <c r="J10" s="39"/>
      <c r="K10" s="39"/>
      <c r="L10" s="39"/>
      <c r="M10" s="38"/>
    </row>
    <row r="11" spans="1:13" ht="15.75" customHeight="1" thickBot="1" x14ac:dyDescent="0.3">
      <c r="A11" s="26"/>
      <c r="B11" s="31"/>
      <c r="C11" s="32"/>
      <c r="D11" s="33"/>
      <c r="E11" s="25" t="s">
        <v>5</v>
      </c>
      <c r="F11" s="25" t="s">
        <v>6</v>
      </c>
      <c r="G11" s="25" t="s">
        <v>5</v>
      </c>
      <c r="H11" s="25" t="s">
        <v>6</v>
      </c>
      <c r="I11" s="25" t="s">
        <v>5</v>
      </c>
      <c r="J11" s="25" t="s">
        <v>6</v>
      </c>
      <c r="K11" s="37" t="s">
        <v>7</v>
      </c>
      <c r="L11" s="39"/>
      <c r="M11" s="38"/>
    </row>
    <row r="12" spans="1:13" ht="52.5" customHeight="1" thickBot="1" x14ac:dyDescent="0.3">
      <c r="A12" s="26"/>
      <c r="B12" s="34"/>
      <c r="C12" s="35"/>
      <c r="D12" s="36"/>
      <c r="E12" s="27"/>
      <c r="F12" s="27"/>
      <c r="G12" s="27"/>
      <c r="H12" s="27"/>
      <c r="I12" s="27"/>
      <c r="J12" s="27"/>
      <c r="K12" s="1" t="s">
        <v>8</v>
      </c>
      <c r="L12" s="1" t="s">
        <v>9</v>
      </c>
      <c r="M12" s="1" t="s">
        <v>10</v>
      </c>
    </row>
    <row r="13" spans="1:13" ht="15.75" thickBot="1" x14ac:dyDescent="0.3">
      <c r="A13" s="27"/>
      <c r="B13" s="20">
        <v>1</v>
      </c>
      <c r="C13" s="21"/>
      <c r="D13" s="22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ht="25.5" customHeight="1" thickBot="1" x14ac:dyDescent="0.3">
      <c r="A14" s="3">
        <v>1</v>
      </c>
      <c r="B14" s="14" t="s">
        <v>11</v>
      </c>
      <c r="C14" s="15"/>
      <c r="D14" s="16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 x14ac:dyDescent="0.3">
      <c r="A15" s="3">
        <v>2</v>
      </c>
      <c r="B15" s="17" t="s">
        <v>12</v>
      </c>
      <c r="C15" s="17" t="s">
        <v>13</v>
      </c>
      <c r="D15" s="5" t="s">
        <v>14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26.25" thickBot="1" x14ac:dyDescent="0.3">
      <c r="A16" s="3">
        <v>3</v>
      </c>
      <c r="B16" s="18"/>
      <c r="C16" s="19"/>
      <c r="D16" s="5" t="s">
        <v>15</v>
      </c>
      <c r="E16" s="4">
        <f>5+1+3</f>
        <v>9</v>
      </c>
      <c r="F16" s="4">
        <f>12.9+4.9+19.13</f>
        <v>36.93</v>
      </c>
      <c r="G16" s="4">
        <f>5+3+1</f>
        <v>9</v>
      </c>
      <c r="H16" s="4">
        <f>12.9+19.13+4.9</f>
        <v>36.93</v>
      </c>
      <c r="I16" s="4"/>
      <c r="J16" s="4"/>
      <c r="K16" s="4"/>
      <c r="L16" s="4"/>
      <c r="M16" s="4"/>
    </row>
    <row r="17" spans="1:13" ht="15.75" thickBot="1" x14ac:dyDescent="0.3">
      <c r="A17" s="3">
        <v>4</v>
      </c>
      <c r="B17" s="18"/>
      <c r="C17" s="17" t="s">
        <v>16</v>
      </c>
      <c r="D17" s="5" t="s">
        <v>14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26.25" thickBot="1" x14ac:dyDescent="0.3">
      <c r="A18" s="3">
        <v>5</v>
      </c>
      <c r="B18" s="19"/>
      <c r="C18" s="19"/>
      <c r="D18" s="5" t="s">
        <v>15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26.25" thickBot="1" x14ac:dyDescent="0.3">
      <c r="A19" s="3">
        <v>6</v>
      </c>
      <c r="B19" s="17" t="s">
        <v>17</v>
      </c>
      <c r="C19" s="4" t="s">
        <v>13</v>
      </c>
      <c r="D19" s="5" t="s">
        <v>15</v>
      </c>
      <c r="E19" s="4">
        <v>1</v>
      </c>
      <c r="F19" s="4">
        <f>2.9</f>
        <v>2.9</v>
      </c>
      <c r="G19" s="4">
        <v>1</v>
      </c>
      <c r="H19" s="4">
        <f>2.9</f>
        <v>2.9</v>
      </c>
      <c r="I19" s="4"/>
      <c r="J19" s="4"/>
      <c r="K19" s="4"/>
      <c r="L19" s="4"/>
      <c r="M19" s="4"/>
    </row>
    <row r="20" spans="1:13" ht="26.25" thickBot="1" x14ac:dyDescent="0.3">
      <c r="A20" s="3">
        <v>7</v>
      </c>
      <c r="B20" s="19"/>
      <c r="C20" s="4" t="s">
        <v>16</v>
      </c>
      <c r="D20" s="5" t="s">
        <v>15</v>
      </c>
      <c r="E20" s="4">
        <f>6+1+1</f>
        <v>8</v>
      </c>
      <c r="F20" s="4">
        <f>450.81+22.3+58</f>
        <v>531.11</v>
      </c>
      <c r="G20" s="4">
        <v>6</v>
      </c>
      <c r="H20" s="4">
        <f>450.81</f>
        <v>450.81</v>
      </c>
      <c r="I20" s="4">
        <f>1+1</f>
        <v>2</v>
      </c>
      <c r="J20" s="4">
        <f>58+22.3</f>
        <v>80.3</v>
      </c>
      <c r="K20" s="4">
        <v>1</v>
      </c>
      <c r="L20" s="4"/>
      <c r="M20" s="4">
        <v>1</v>
      </c>
    </row>
    <row r="21" spans="1:13" ht="26.25" thickBot="1" x14ac:dyDescent="0.3">
      <c r="A21" s="3">
        <v>8</v>
      </c>
      <c r="B21" s="17" t="s">
        <v>18</v>
      </c>
      <c r="C21" s="4" t="s">
        <v>13</v>
      </c>
      <c r="D21" s="5" t="s">
        <v>15</v>
      </c>
      <c r="E21" s="4">
        <v>2</v>
      </c>
      <c r="F21" s="4">
        <v>148.19999999999999</v>
      </c>
      <c r="G21" s="4">
        <v>2</v>
      </c>
      <c r="H21" s="4">
        <v>148.19999999999999</v>
      </c>
      <c r="I21" s="4"/>
      <c r="J21" s="4"/>
      <c r="K21" s="4"/>
      <c r="L21" s="4"/>
      <c r="M21" s="4"/>
    </row>
    <row r="22" spans="1:13" ht="26.25" thickBot="1" x14ac:dyDescent="0.3">
      <c r="A22" s="3">
        <v>9</v>
      </c>
      <c r="B22" s="19"/>
      <c r="C22" s="4" t="s">
        <v>16</v>
      </c>
      <c r="D22" s="5" t="s">
        <v>15</v>
      </c>
      <c r="E22" s="4">
        <v>4</v>
      </c>
      <c r="F22" s="4">
        <v>186.28</v>
      </c>
      <c r="G22" s="4">
        <v>4</v>
      </c>
      <c r="H22" s="4">
        <v>186.28</v>
      </c>
      <c r="I22" s="4"/>
      <c r="J22" s="4"/>
      <c r="K22" s="4"/>
      <c r="L22" s="4"/>
      <c r="M22" s="4"/>
    </row>
    <row r="23" spans="1:13" ht="15.75" thickBot="1" x14ac:dyDescent="0.3">
      <c r="A23" s="3">
        <v>10</v>
      </c>
      <c r="B23" s="14" t="s">
        <v>19</v>
      </c>
      <c r="C23" s="15"/>
      <c r="D23" s="16"/>
      <c r="E23" s="4">
        <f>7+1</f>
        <v>8</v>
      </c>
      <c r="F23" s="4">
        <f>H23+J23</f>
        <v>12595.7215</v>
      </c>
      <c r="G23" s="4">
        <v>7</v>
      </c>
      <c r="H23" s="4">
        <v>12160.51</v>
      </c>
      <c r="I23" s="4">
        <v>1</v>
      </c>
      <c r="J23" s="4">
        <v>435.2115</v>
      </c>
      <c r="K23" s="4">
        <v>1</v>
      </c>
      <c r="L23" s="4"/>
      <c r="M23" s="4"/>
    </row>
    <row r="24" spans="1:13" ht="15.75" thickBot="1" x14ac:dyDescent="0.3">
      <c r="A24" s="3">
        <v>11</v>
      </c>
      <c r="B24" s="14" t="s">
        <v>20</v>
      </c>
      <c r="C24" s="15"/>
      <c r="D24" s="16"/>
      <c r="E24" s="4"/>
      <c r="F24" s="4">
        <f>SUM(F15:F23)</f>
        <v>13501.1415</v>
      </c>
      <c r="G24" s="4"/>
      <c r="H24" s="4">
        <f>SUM(H15:H23)</f>
        <v>12985.630000000001</v>
      </c>
      <c r="I24" s="4"/>
      <c r="J24" s="4"/>
      <c r="K24" s="4"/>
      <c r="L24" s="4"/>
      <c r="M24" s="4"/>
    </row>
    <row r="25" spans="1:13" ht="15.75" thickBot="1" x14ac:dyDescent="0.3">
      <c r="A25" s="3">
        <v>12</v>
      </c>
      <c r="B25" s="14" t="s">
        <v>21</v>
      </c>
      <c r="C25" s="15"/>
      <c r="D25" s="16"/>
      <c r="E25" s="4">
        <f>4+1</f>
        <v>5</v>
      </c>
      <c r="F25" s="4">
        <f>H25+J25</f>
        <v>467.4</v>
      </c>
      <c r="G25" s="4">
        <v>4</v>
      </c>
      <c r="H25" s="4">
        <f>82.3+135.6+150+8.5</f>
        <v>376.4</v>
      </c>
      <c r="I25" s="4">
        <v>1</v>
      </c>
      <c r="J25" s="4">
        <v>91</v>
      </c>
      <c r="K25" s="4"/>
      <c r="L25" s="4">
        <v>1</v>
      </c>
      <c r="M25" s="4"/>
    </row>
  </sheetData>
  <mergeCells count="25">
    <mergeCell ref="B24:D24"/>
    <mergeCell ref="B25:D25"/>
    <mergeCell ref="A5:M5"/>
    <mergeCell ref="J11:J12"/>
    <mergeCell ref="K11:M11"/>
    <mergeCell ref="B13:D13"/>
    <mergeCell ref="B14:D14"/>
    <mergeCell ref="B15:B18"/>
    <mergeCell ref="C15:C16"/>
    <mergeCell ref="C17:C18"/>
    <mergeCell ref="A10:A13"/>
    <mergeCell ref="B10:D12"/>
    <mergeCell ref="E10:F10"/>
    <mergeCell ref="G10:H10"/>
    <mergeCell ref="I10:M10"/>
    <mergeCell ref="E11:E12"/>
    <mergeCell ref="A3:M3"/>
    <mergeCell ref="A2:M2"/>
    <mergeCell ref="B19:B20"/>
    <mergeCell ref="B21:B22"/>
    <mergeCell ref="B23:D23"/>
    <mergeCell ref="F11:F12"/>
    <mergeCell ref="G11:G12"/>
    <mergeCell ref="H11:H12"/>
    <mergeCell ref="I11:I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Косач Кирилл Алексеевич</cp:lastModifiedBy>
  <cp:lastPrinted>2019-07-03T03:48:44Z</cp:lastPrinted>
  <dcterms:created xsi:type="dcterms:W3CDTF">2019-04-30T04:56:51Z</dcterms:created>
  <dcterms:modified xsi:type="dcterms:W3CDTF">2019-07-12T05:59:15Z</dcterms:modified>
</cp:coreProperties>
</file>