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19020" windowHeight="12060" activeTab="0"/>
  </bookViews>
  <sheets>
    <sheet name="Томск " sheetId="1" r:id="rId1"/>
    <sheet name="Томск  (Колпашево)" sheetId="2" r:id="rId2"/>
    <sheet name="Кемерово" sheetId="3" r:id="rId3"/>
    <sheet name="Новосибирск (ГГТ)" sheetId="4" r:id="rId4"/>
    <sheet name="Новосибирск (СГС)" sheetId="5" r:id="rId5"/>
    <sheet name="Новосибирск (ГТК)" sheetId="6" r:id="rId6"/>
    <sheet name="ФРА" sheetId="7" r:id="rId7"/>
    <sheet name="Иркутск" sheetId="8" r:id="rId8"/>
    <sheet name="проверка" sheetId="9" state="hidden" r:id="rId9"/>
  </sheets>
  <externalReferences>
    <externalReference r:id="rId12"/>
    <externalReference r:id="rId13"/>
  </externalReferences>
  <definedNames>
    <definedName name="TABLE" localSheetId="7">'Иркутск'!#REF!</definedName>
    <definedName name="TABLE" localSheetId="2">'Кемерово'!#REF!</definedName>
    <definedName name="TABLE" localSheetId="3">'Новосибирск (ГГТ)'!#REF!</definedName>
    <definedName name="TABLE" localSheetId="5">'Новосибирск (ГТК)'!#REF!</definedName>
    <definedName name="TABLE" localSheetId="4">'Новосибирск (СГС)'!#REF!</definedName>
    <definedName name="TABLE" localSheetId="8">'проверка'!#REF!</definedName>
    <definedName name="TABLE" localSheetId="0">'Томск '!#REF!</definedName>
    <definedName name="TABLE" localSheetId="1">'Томск  (Колпашево)'!#REF!</definedName>
    <definedName name="TABLE" localSheetId="6">'ФРА'!#REF!</definedName>
    <definedName name="TABLE_2" localSheetId="7">'Иркутск'!#REF!</definedName>
    <definedName name="TABLE_2" localSheetId="2">'Кемерово'!#REF!</definedName>
    <definedName name="TABLE_2" localSheetId="3">'Новосибирск (ГГТ)'!#REF!</definedName>
    <definedName name="TABLE_2" localSheetId="5">'Новосибирск (ГТК)'!#REF!</definedName>
    <definedName name="TABLE_2" localSheetId="4">'Новосибирск (СГС)'!#REF!</definedName>
    <definedName name="TABLE_2" localSheetId="8">'проверка'!#REF!</definedName>
    <definedName name="TABLE_2" localSheetId="0">'Томск '!#REF!</definedName>
    <definedName name="TABLE_2" localSheetId="1">'Томск  (Колпашево)'!#REF!</definedName>
    <definedName name="TABLE_2" localSheetId="6">'ФРА'!#REF!</definedName>
    <definedName name="_xlnm.Print_Area" localSheetId="7">'Иркутск'!$A$1:$FE$24</definedName>
    <definedName name="_xlnm.Print_Area" localSheetId="2">'Кемерово'!$A$1:$FE$35</definedName>
    <definedName name="_xlnm.Print_Area" localSheetId="3">'Новосибирск (ГГТ)'!$A$1:$FE$32</definedName>
    <definedName name="_xlnm.Print_Area" localSheetId="5">'Новосибирск (ГТК)'!$A$1:$FE$25</definedName>
    <definedName name="_xlnm.Print_Area" localSheetId="4">'Новосибирск (СГС)'!$A$1:$FE$25</definedName>
    <definedName name="_xlnm.Print_Area" localSheetId="8">'проверка'!$A$1:$FE$20</definedName>
    <definedName name="_xlnm.Print_Area" localSheetId="0">'Томск '!$A$1:$FE$34</definedName>
    <definedName name="_xlnm.Print_Area" localSheetId="1">'Томск  (Колпашево)'!$A$1:$FE$24</definedName>
    <definedName name="_xlnm.Print_Area" localSheetId="6">'ФРА'!$A$1:$FE$24</definedName>
  </definedNames>
  <calcPr fullCalcOnLoad="1"/>
</workbook>
</file>

<file path=xl/comments9.xml><?xml version="1.0" encoding="utf-8"?>
<comments xmlns="http://schemas.openxmlformats.org/spreadsheetml/2006/main">
  <authors>
    <author>Белянкина Екатерина Александровна</author>
  </authors>
  <commentList>
    <comment ref="CU11" authorId="0">
      <text>
        <r>
          <rPr>
            <b/>
            <sz val="9"/>
            <rFont val="Tahoma"/>
            <family val="2"/>
          </rPr>
          <t>Белянкина Екатерина Александровна:</t>
        </r>
        <r>
          <rPr>
            <sz val="9"/>
            <rFont val="Tahoma"/>
            <family val="2"/>
          </rPr>
          <t xml:space="preserve">
Свод ИП 2020</t>
        </r>
      </text>
    </comment>
  </commentList>
</comments>
</file>

<file path=xl/sharedStrings.xml><?xml version="1.0" encoding="utf-8"?>
<sst xmlns="http://schemas.openxmlformats.org/spreadsheetml/2006/main" count="747" uniqueCount="131">
  <si>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</si>
  <si>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</si>
  <si>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</si>
  <si>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</si>
  <si>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</si>
  <si>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</si>
  <si>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</si>
  <si>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</si>
  <si>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7</t>
  </si>
  <si>
    <t>№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</si>
  <si>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</si>
  <si>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</si>
  <si>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</si>
  <si>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</si>
  <si>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инвестиций, тыс. руб. (без НДС)</t>
  </si>
  <si>
    <t>совокупно по объекту</t>
  </si>
  <si>
    <t>в отчетном периоде</t>
  </si>
  <si>
    <t>источник финансиро-вания</t>
  </si>
  <si>
    <t>Основные проектные характеристики объектов капитального строительства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</si>
  <si>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</si>
  <si>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</si>
  <si>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</si>
  <si>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8</t>
  </si>
  <si>
    <t>9</t>
  </si>
  <si>
    <t>10</t>
  </si>
  <si>
    <t xml:space="preserve">Информация об инвестиционных программах </t>
  </si>
  <si>
    <t xml:space="preserve"> год в сфере транспортировки газа по газораспределительным сетям</t>
  </si>
  <si>
    <t>Общая сумма инвестиций</t>
  </si>
  <si>
    <t>Сведения о строительстве, реконструкции объектов капитального строительства</t>
  </si>
  <si>
    <t>2.1</t>
  </si>
  <si>
    <t>Объекты капитального строительства (основные стройки):</t>
  </si>
  <si>
    <t>3.1</t>
  </si>
  <si>
    <t>Новые объекты:</t>
  </si>
  <si>
    <t>4.1</t>
  </si>
  <si>
    <t>Реконструируемые (модернизируемые) объекты:</t>
  </si>
  <si>
    <t>5.1</t>
  </si>
  <si>
    <t>Сведения о приобретении оборудования, не входящего в сметы строек</t>
  </si>
  <si>
    <t>6.1</t>
  </si>
  <si>
    <t>Сведения о долгосрочных финансовых вложениях</t>
  </si>
  <si>
    <t>Сведения о приобретении внеоборотных активов</t>
  </si>
  <si>
    <t>8.1</t>
  </si>
  <si>
    <t>ООО "Газпром газораспределение Томск"</t>
  </si>
  <si>
    <t>по Томской области</t>
  </si>
  <si>
    <t>Объекты, выполняемые по договорам о технологическом подключении (присоединении) в рамках Постановления Правительства РФ от 30.12.2013 №1314</t>
  </si>
  <si>
    <t>амортизация</t>
  </si>
  <si>
    <t>Хозяйственное оборудование и инвентарь</t>
  </si>
  <si>
    <t>Оргтехника</t>
  </si>
  <si>
    <t>Оборудование для эксплуатации газового хозяйства</t>
  </si>
  <si>
    <t>по Кемеровской области</t>
  </si>
  <si>
    <t>Газопровод протяженностью 2100м., расположенный на земельном участке площадью 4200кв.м., с кадастровым номером 42:04:03:13:08:01, адрес объекта: Кемеровская область, проходящий в г. Кемерово и Кемеровском районе от ГРС-1 до отсекающих задвижек АО "Азот" (инв. №В0001262) (КВР 007)</t>
  </si>
  <si>
    <t>по Новосибирской области</t>
  </si>
  <si>
    <t>по Республике Алтай</t>
  </si>
  <si>
    <t>на 20</t>
  </si>
  <si>
    <t>19</t>
  </si>
  <si>
    <t>Выставочный зал с офисными помещениями и гаражом по адресу: г.Томск, пр.Фрунзе, 170/1</t>
  </si>
  <si>
    <t>Компьютеры</t>
  </si>
  <si>
    <t>3.2</t>
  </si>
  <si>
    <t>4.2</t>
  </si>
  <si>
    <t>6.2</t>
  </si>
  <si>
    <t>6.3</t>
  </si>
  <si>
    <t>6.4</t>
  </si>
  <si>
    <t>6.5</t>
  </si>
  <si>
    <t>3.3</t>
  </si>
  <si>
    <t>3.4</t>
  </si>
  <si>
    <t>5.2</t>
  </si>
  <si>
    <t>5.3</t>
  </si>
  <si>
    <t>6.6</t>
  </si>
  <si>
    <t xml:space="preserve">ПЭ 110х10 </t>
  </si>
  <si>
    <t>-</t>
  </si>
  <si>
    <t>31.12.2021</t>
  </si>
  <si>
    <t>01.04.2019</t>
  </si>
  <si>
    <t>01.12.2015</t>
  </si>
  <si>
    <t>31.12.2020</t>
  </si>
  <si>
    <t>01.10.2018</t>
  </si>
  <si>
    <t>спецнадбавка в рамках Программы газификации Томской области на 2019-2022 гг., подлежащей финансированию за счет средств специальной надбавки к тарифу на услуги по транспортировке газа                                                                                                                                              Общества с ограниченной ответственностью «Газпром газораспределение Томск»</t>
  </si>
  <si>
    <t>привлеченные средства</t>
  </si>
  <si>
    <t>6.1.</t>
  </si>
  <si>
    <t>по г. Колпашево</t>
  </si>
  <si>
    <t>зона ООО "Газпром газораспределение Томск"</t>
  </si>
  <si>
    <t>зона АО "Сибирьгазсервис"</t>
  </si>
  <si>
    <t>зона АО "ГазТрансКом"</t>
  </si>
  <si>
    <t>20</t>
  </si>
  <si>
    <t>Газопровод от ГРС-2 до врезки в газопровод АГРС "АГНКС" - п.Мирный (СН 042)</t>
  </si>
  <si>
    <t>31.12.2023</t>
  </si>
  <si>
    <t>31.12.2022</t>
  </si>
  <si>
    <t>01.01.2017</t>
  </si>
  <si>
    <t>ПЭ 100 SDR11 Ø450х40,9</t>
  </si>
  <si>
    <t>01.01.2020</t>
  </si>
  <si>
    <t>30.09.2020</t>
  </si>
  <si>
    <t>Легковой автотранспорт</t>
  </si>
  <si>
    <t>Автотехника для эксплуатации</t>
  </si>
  <si>
    <t>Автотехника для АДС</t>
  </si>
  <si>
    <t>Строительная автотехника</t>
  </si>
  <si>
    <t>"Распределительный газопровод перспективной жилой застройки 9-го микрорайона ж.р. Лесная поляна г. Кемерово"</t>
  </si>
  <si>
    <t xml:space="preserve">спецнадбавка в рамках Программы газификации Кемеровской области на 2020-2024 гг., подлежащей финансированию за счет средств специальной надбавки к тарифу на услуги по транспортировке газа                                                                                                                                              Общества с ограниченной ответственностью «Газпром газораспределение Томск» </t>
  </si>
  <si>
    <t>«Газопровод высокого давления от ГРС «Черное озеро» до ж.р. Садовый  г. Новокузнецка, Кемеровской области.» (код объекта СН059)</t>
  </si>
  <si>
    <t>«Распределительный газопровод ж.р. Садовый г. Новокузнецка, Кемеровской области.» (код объекта СН060)</t>
  </si>
  <si>
    <t>«Газопровод для газоснабжения малоэтажной жилой застройки ж.р. Кедровка западнее пересечения ул. Разрезовская и ул. Радужная.» II очередь. (код объекта СН064)</t>
  </si>
  <si>
    <t>«Распределительный газопровод по ул. Лизы Чайкиной г. Новокузнецка, Кемеровской области» (код объекта КВ 039)</t>
  </si>
  <si>
    <t>Реконструкция гаражных боксов, расположенных по адресу:  Кемеровская область, ул. Красноармейская, д. 64, литер Б, Б1 (Нежилое помещение 398,6 кв.м. КО, г.Кемерово, Заводский р-н, ул.Красноармейская, дом №64, литер Б,Б1., инвентарный номер В0002165)</t>
  </si>
  <si>
    <t>6.7</t>
  </si>
  <si>
    <t>Газопровод на территории п. Петровский Ордынского района Новосибирской области</t>
  </si>
  <si>
    <t>30.06.2022</t>
  </si>
  <si>
    <t>спецнадбавка в рамках Программы газификации Новосибирской области на 2020-2024 гг., подлежащей финансированию за счет средств специальной надбавки к тарифу на услуги по транспортировке газа                                                                                                                                              Общества с ограниченной ответственностью «Газпром газораспределение Томск»</t>
  </si>
  <si>
    <t>сталь Ду 150 мм, Ду 110 мм, Ду 63 мм</t>
  </si>
  <si>
    <t>Сталь Ду 80 мм</t>
  </si>
  <si>
    <t>6.8.</t>
  </si>
  <si>
    <t>Метрологическое оорудование</t>
  </si>
  <si>
    <t>01.04.2020</t>
  </si>
  <si>
    <t>8.1.</t>
  </si>
  <si>
    <t>Компрессорная установка КВ 12/12</t>
  </si>
  <si>
    <t>сталь 89 х4,5                  ПЭ 225х20,5</t>
  </si>
  <si>
    <t>ПЭ 160х14,6                  ПЭ 110х10                 ПЭ 63х5,8</t>
  </si>
  <si>
    <t xml:space="preserve">ПЭ 110х10        ПЭ 63х5,8 </t>
  </si>
  <si>
    <t>ПЭ 63х5,8,                                     сталь 57х3,5</t>
  </si>
  <si>
    <t>Сталь Ду 250 мм</t>
  </si>
  <si>
    <t>Газоснабжение гаража-склада (внутреннее газооборудование) Республика Алтай, г. Горно-Алтайск, ул.Ленина, 245Б (инв.№В0001770)</t>
  </si>
  <si>
    <t>Газопровод высокого давления к ГРПШ 1,2,3,4,5 г. Новосибирск ул. Большая, ул. Междуреченская, ул. Портовая, ул. 1-я Портовая, ул. Полярная(Инв.№Н1287)</t>
  </si>
  <si>
    <t>Газопровод высокого давления с.Медведское п.Карьероуправления Черепановского района НСО; СКЗ - В-ОПЕ-ТМ - 1 шт. (Инв.№Н1359)</t>
  </si>
  <si>
    <t>01.12.2018</t>
  </si>
  <si>
    <t>Реконструкция мансардного этажа административного здания, расположенного по адресу: г. Томск, пр. Фрунзе, д. 170А (инв.№ В0001643)</t>
  </si>
  <si>
    <t xml:space="preserve"> Объединенный автоматизированный   узел  управления и узел учета тепловой энергией  с погодным регулированием нежилых зданий: г. Томск, пр.Фрунзе, 170 и пр.Фрунзе, 170А, расположенный на объекте: г. Томск, пр.Фрунзе, 170 . (инв. №В0002096)</t>
  </si>
  <si>
    <t>3.3.</t>
  </si>
  <si>
    <t>Учебно-тренировочный полигон, расположенный по адресу: ул. Западная, 1, с. Молчаново, Томская область</t>
  </si>
  <si>
    <t>01.06.2019</t>
  </si>
  <si>
    <t>31.03.2020</t>
  </si>
  <si>
    <t>Материал сталь.
Ø820 х 10 мм, Ø630 х 9 мм, Ø426 х 10 мм</t>
  </si>
  <si>
    <t>Реконструкция административного здания, расположенного по адресу: Кемеровская область, г. Кемерово, ул. Красноармейская, д. 64, литер А (Здание 573,8 кв.м.КО, г.Кемерово, Заводский р-н, ул.Красноармейская, дом №64, литер А инвентарный номер В0002164)</t>
  </si>
  <si>
    <t>Автомобиль УАЗ-390995 (с СГУ окраской по ГОСТ)</t>
  </si>
  <si>
    <t>Комплект двухчастотного GNSS-оборудования Spectra Precision SP80</t>
  </si>
  <si>
    <t>по Иркутской области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</si>
</sst>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7" fillId="0" borderId="10" xfId="0" applyNumberFormat="1" applyFont="1" applyBorder="1" applyAlignment="1">
      <alignment horizontal="left" wrapText="1"/>
    </xf>
    <xf numFmtId="0" fontId="7" fillId="0" borderId="0" xfId="0" applyNumberFormat="1" applyFont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7" fillId="0" borderId="10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left" wrapText="1"/>
    </xf>
    <xf numFmtId="0" fontId="2" fillId="33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left" wrapText="1"/>
    </xf>
    <xf numFmtId="0" fontId="2" fillId="0" borderId="12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 wrapText="1"/>
    </xf>
    <xf numFmtId="4" fontId="7" fillId="0" borderId="1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4" fontId="7" fillId="0" borderId="12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left" wrapText="1"/>
    </xf>
    <xf numFmtId="0" fontId="7" fillId="0" borderId="12" xfId="0" applyNumberFormat="1" applyFont="1" applyFill="1" applyBorder="1" applyAlignment="1">
      <alignment horizontal="left" wrapText="1"/>
    </xf>
    <xf numFmtId="0" fontId="3" fillId="0" borderId="13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7" fillId="34" borderId="10" xfId="0" applyNumberFormat="1" applyFont="1" applyFill="1" applyBorder="1" applyAlignment="1">
      <alignment horizontal="center"/>
    </xf>
    <xf numFmtId="0" fontId="7" fillId="34" borderId="11" xfId="0" applyNumberFormat="1" applyFont="1" applyFill="1" applyBorder="1" applyAlignment="1">
      <alignment horizontal="center"/>
    </xf>
    <xf numFmtId="0" fontId="7" fillId="34" borderId="12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left" wrapText="1"/>
    </xf>
    <xf numFmtId="0" fontId="7" fillId="0" borderId="12" xfId="0" applyNumberFormat="1" applyFont="1" applyBorder="1" applyAlignment="1">
      <alignment horizontal="left" wrapText="1"/>
    </xf>
    <xf numFmtId="49" fontId="7" fillId="34" borderId="10" xfId="0" applyNumberFormat="1" applyFont="1" applyFill="1" applyBorder="1" applyAlignment="1">
      <alignment horizontal="center"/>
    </xf>
    <xf numFmtId="49" fontId="7" fillId="34" borderId="11" xfId="0" applyNumberFormat="1" applyFont="1" applyFill="1" applyBorder="1" applyAlignment="1">
      <alignment horizontal="center"/>
    </xf>
    <xf numFmtId="49" fontId="7" fillId="34" borderId="12" xfId="0" applyNumberFormat="1" applyFont="1" applyFill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4" fontId="2" fillId="0" borderId="10" xfId="0" applyNumberFormat="1" applyFont="1" applyBorder="1" applyAlignment="1">
      <alignment horizontal="center"/>
    </xf>
    <xf numFmtId="0" fontId="7" fillId="34" borderId="10" xfId="0" applyNumberFormat="1" applyFont="1" applyFill="1" applyBorder="1" applyAlignment="1">
      <alignment horizontal="center" wrapText="1"/>
    </xf>
    <xf numFmtId="0" fontId="7" fillId="34" borderId="11" xfId="0" applyNumberFormat="1" applyFont="1" applyFill="1" applyBorder="1" applyAlignment="1">
      <alignment horizontal="center" wrapText="1"/>
    </xf>
    <xf numFmtId="0" fontId="7" fillId="34" borderId="12" xfId="0" applyNumberFormat="1" applyFont="1" applyFill="1" applyBorder="1" applyAlignment="1">
      <alignment horizontal="center" wrapText="1"/>
    </xf>
    <xf numFmtId="3" fontId="7" fillId="0" borderId="10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4" fontId="7" fillId="34" borderId="10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73;&#1086;&#1095;&#1080;&#1081;%202019%20&#1087;&#1083;&#1072;&#108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50;&#1072;&#1087;&#1057;&#1090;&#1088;&#1086;&#1080;&#1090;\&#1043;&#1088;&#1091;&#1087;&#1087;&#1072;\&#1055;&#1050;&#1042;-&#1087;&#1083;&#1072;&#1085;&#1099;\&#1055;&#1050;&#1042;%202020\_%20&#1059;&#1058;&#1042;&#1045;&#1056;&#1046;&#1044;&#1045;&#1053;&#1054;%202020\_&#1060;&#1054;&#1056;&#1052;&#1040;%20&#1043;&#1043;&#1056;%20&#1058;&#1054;&#1052;&#1057;&#1050;%20%20&#1056;&#1040;&#1047;&#1042;&#1045;&#1056;&#1053;&#1059;&#1058;&#1054;%20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04">
          <cell r="H104">
            <v>2988.1</v>
          </cell>
          <cell r="I104">
            <v>2718.72</v>
          </cell>
          <cell r="T104">
            <v>2718.72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П Свод"/>
      <sheetName val="ПКС"/>
      <sheetName val="ПИР будущих лет"/>
      <sheetName val="Строительство"/>
      <sheetName val="Оборудование"/>
      <sheetName val="ПВНА"/>
      <sheetName val="ПДФВ"/>
      <sheetName val="Наш (2)"/>
      <sheetName val="МРГ (2)"/>
      <sheetName val="Таблицы"/>
    </sheetNames>
    <sheetDataSet>
      <sheetData sheetId="0">
        <row r="8">
          <cell r="E8">
            <v>610325.0855435595</v>
          </cell>
        </row>
      </sheetData>
      <sheetData sheetId="2">
        <row r="11">
          <cell r="H11">
            <v>4411.96</v>
          </cell>
        </row>
        <row r="77">
          <cell r="H77">
            <v>150.65004</v>
          </cell>
        </row>
        <row r="99">
          <cell r="H99">
            <v>2757.45</v>
          </cell>
        </row>
      </sheetData>
      <sheetData sheetId="3">
        <row r="11">
          <cell r="F11">
            <v>55982.7466</v>
          </cell>
          <cell r="I11">
            <v>27358.523347798233</v>
          </cell>
        </row>
        <row r="28">
          <cell r="F28">
            <v>27857.74</v>
          </cell>
          <cell r="I28">
            <v>24959.920000000002</v>
          </cell>
        </row>
        <row r="45">
          <cell r="F45">
            <v>89186.63000000002</v>
          </cell>
          <cell r="I45">
            <v>81862.12000000001</v>
          </cell>
        </row>
        <row r="62">
          <cell r="F62">
            <v>8988.396999999999</v>
          </cell>
          <cell r="I62">
            <v>6837.816999999998</v>
          </cell>
        </row>
        <row r="79">
          <cell r="F79">
            <v>13890.21</v>
          </cell>
          <cell r="I79">
            <v>11915.7</v>
          </cell>
        </row>
        <row r="96">
          <cell r="F96">
            <v>136508.4</v>
          </cell>
          <cell r="I96">
            <v>4791.93</v>
          </cell>
        </row>
        <row r="114">
          <cell r="F114">
            <v>4687.39858</v>
          </cell>
          <cell r="I114">
            <v>3941.2322900000004</v>
          </cell>
        </row>
        <row r="153">
          <cell r="I153">
            <v>68085.50763986263</v>
          </cell>
        </row>
        <row r="156">
          <cell r="I156">
            <v>47983.520000000004</v>
          </cell>
        </row>
        <row r="159">
          <cell r="I159">
            <v>14335.876000000002</v>
          </cell>
        </row>
        <row r="163">
          <cell r="I163">
            <v>21763.823720515502</v>
          </cell>
        </row>
        <row r="166">
          <cell r="I166">
            <v>24708.77</v>
          </cell>
        </row>
        <row r="171">
          <cell r="I171">
            <v>6769.337479999999</v>
          </cell>
        </row>
        <row r="187">
          <cell r="I187">
            <v>12438.560000000001</v>
          </cell>
        </row>
        <row r="233">
          <cell r="I233">
            <v>94515.72099999999</v>
          </cell>
        </row>
        <row r="260">
          <cell r="I260">
            <v>1204.29353</v>
          </cell>
        </row>
        <row r="277">
          <cell r="F277">
            <v>109328.77000000002</v>
          </cell>
          <cell r="I277">
            <v>102563.52000000002</v>
          </cell>
        </row>
        <row r="294">
          <cell r="I294">
            <v>997.2434099999999</v>
          </cell>
        </row>
        <row r="312">
          <cell r="I312">
            <v>1918.1856179999997</v>
          </cell>
        </row>
        <row r="329">
          <cell r="I329">
            <v>7453.5338919999995</v>
          </cell>
        </row>
        <row r="346">
          <cell r="I346">
            <v>88.78999999999999</v>
          </cell>
        </row>
        <row r="363">
          <cell r="F363">
            <v>21530.061992983203</v>
          </cell>
          <cell r="I363">
            <v>20714.740422983203</v>
          </cell>
        </row>
        <row r="380">
          <cell r="I380">
            <v>2593.15159</v>
          </cell>
        </row>
      </sheetData>
      <sheetData sheetId="4">
        <row r="11">
          <cell r="H11">
            <v>0</v>
          </cell>
        </row>
        <row r="13">
          <cell r="H13">
            <v>479.70000000000005</v>
          </cell>
        </row>
        <row r="14">
          <cell r="H14">
            <v>159.9</v>
          </cell>
        </row>
        <row r="15">
          <cell r="H15">
            <v>639.6</v>
          </cell>
        </row>
        <row r="16">
          <cell r="H16">
            <v>790.372</v>
          </cell>
        </row>
        <row r="18">
          <cell r="H18">
            <v>292.8728</v>
          </cell>
        </row>
        <row r="19">
          <cell r="H19">
            <v>46.248400000000004</v>
          </cell>
        </row>
        <row r="20">
          <cell r="H20">
            <v>159.89600000000002</v>
          </cell>
        </row>
        <row r="21">
          <cell r="H21">
            <v>159.89600000000002</v>
          </cell>
        </row>
        <row r="22">
          <cell r="H22">
            <v>159.89600000000002</v>
          </cell>
        </row>
        <row r="25">
          <cell r="H25">
            <v>1315.6</v>
          </cell>
        </row>
        <row r="28">
          <cell r="G28">
            <v>11.97</v>
          </cell>
          <cell r="H28">
            <v>997.5</v>
          </cell>
        </row>
        <row r="29">
          <cell r="H29">
            <v>1416.8</v>
          </cell>
        </row>
        <row r="35">
          <cell r="H35">
            <v>186.79833333333335</v>
          </cell>
        </row>
        <row r="36">
          <cell r="H36">
            <v>344.0007266666667</v>
          </cell>
        </row>
        <row r="39">
          <cell r="H39">
            <v>1391.5</v>
          </cell>
        </row>
        <row r="40">
          <cell r="H40">
            <v>56.672</v>
          </cell>
        </row>
        <row r="43">
          <cell r="H43">
            <v>67.6</v>
          </cell>
        </row>
        <row r="47">
          <cell r="H47">
            <v>344.08</v>
          </cell>
        </row>
        <row r="48">
          <cell r="H48">
            <v>274.758</v>
          </cell>
        </row>
        <row r="49">
          <cell r="H49">
            <v>176</v>
          </cell>
        </row>
        <row r="50">
          <cell r="H50">
            <v>176</v>
          </cell>
        </row>
        <row r="52">
          <cell r="H52">
            <v>319.72</v>
          </cell>
        </row>
        <row r="53">
          <cell r="H53">
            <v>244.24</v>
          </cell>
        </row>
        <row r="54">
          <cell r="H54">
            <v>261.1</v>
          </cell>
        </row>
        <row r="55">
          <cell r="H55">
            <v>104.39623</v>
          </cell>
        </row>
        <row r="56">
          <cell r="H56">
            <v>1258.59</v>
          </cell>
        </row>
        <row r="57">
          <cell r="G57">
            <v>2.30401</v>
          </cell>
          <cell r="H57">
            <v>192.00052</v>
          </cell>
        </row>
        <row r="58">
          <cell r="G58">
            <v>2.30401</v>
          </cell>
          <cell r="H58">
            <v>192.00052</v>
          </cell>
        </row>
        <row r="59">
          <cell r="H59">
            <v>419.84001</v>
          </cell>
        </row>
        <row r="75">
          <cell r="H75">
            <v>58.6810224</v>
          </cell>
        </row>
      </sheetData>
      <sheetData sheetId="5">
        <row r="30">
          <cell r="K30">
            <v>516.95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6"/>
  <sheetViews>
    <sheetView tabSelected="1" view="pageBreakPreview" zoomScaleSheetLayoutView="100" zoomScalePageLayoutView="0" workbookViewId="0" topLeftCell="A1">
      <selection activeCell="FM16" sqref="FM16"/>
    </sheetView>
  </sheetViews>
  <sheetFormatPr defaultColWidth="0.875" defaultRowHeight="12.75"/>
  <cols>
    <col min="1" max="111" width="0.875" style="11" customWidth="1"/>
    <col min="112" max="112" width="1.75390625" style="11" customWidth="1"/>
    <col min="113" max="164" width="0.875" style="11" customWidth="1"/>
    <col min="165" max="165" width="8.00390625" style="11" customWidth="1"/>
    <col min="166" max="166" width="0.875" style="11" customWidth="1"/>
    <col min="167" max="167" width="7.875" style="11" customWidth="1"/>
    <col min="168" max="16384" width="0.875" style="11" customWidth="1"/>
  </cols>
  <sheetData>
    <row r="1" ht="15">
      <c r="FE1" s="12" t="s">
        <v>7</v>
      </c>
    </row>
    <row r="3" spans="79:137" s="13" customFormat="1" ht="15.75">
      <c r="CA3" s="14" t="s">
        <v>25</v>
      </c>
      <c r="CB3" s="53" t="s">
        <v>41</v>
      </c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</row>
    <row r="4" spans="80:137" s="8" customFormat="1" ht="11.25">
      <c r="CB4" s="48" t="s">
        <v>6</v>
      </c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</row>
    <row r="5" spans="42:47" s="13" customFormat="1" ht="15.75">
      <c r="AP5" s="15" t="s">
        <v>52</v>
      </c>
      <c r="AQ5" s="49" t="s">
        <v>81</v>
      </c>
      <c r="AR5" s="49"/>
      <c r="AS5" s="49"/>
      <c r="AT5" s="49"/>
      <c r="AU5" s="13" t="s">
        <v>26</v>
      </c>
    </row>
    <row r="6" spans="1:161" s="13" customFormat="1" ht="21.75" customHeight="1">
      <c r="A6" s="50" t="s">
        <v>42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</row>
    <row r="8" spans="1:161" s="16" customFormat="1" ht="28.5" customHeight="1">
      <c r="A8" s="57" t="s">
        <v>9</v>
      </c>
      <c r="B8" s="58"/>
      <c r="C8" s="58"/>
      <c r="D8" s="58"/>
      <c r="E8" s="58"/>
      <c r="F8" s="58"/>
      <c r="G8" s="58"/>
      <c r="H8" s="59"/>
      <c r="I8" s="57" t="s">
        <v>10</v>
      </c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9"/>
      <c r="AQ8" s="63" t="s">
        <v>13</v>
      </c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5"/>
      <c r="BS8" s="63" t="s">
        <v>14</v>
      </c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5"/>
      <c r="DI8" s="63" t="s">
        <v>18</v>
      </c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5"/>
    </row>
    <row r="9" spans="1:161" s="16" customFormat="1" ht="66" customHeight="1">
      <c r="A9" s="60"/>
      <c r="B9" s="61"/>
      <c r="C9" s="61"/>
      <c r="D9" s="61"/>
      <c r="E9" s="61"/>
      <c r="F9" s="61"/>
      <c r="G9" s="61"/>
      <c r="H9" s="62"/>
      <c r="I9" s="60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2"/>
      <c r="AQ9" s="63" t="s">
        <v>11</v>
      </c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5"/>
      <c r="BE9" s="63" t="s">
        <v>12</v>
      </c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5"/>
      <c r="BS9" s="63" t="s">
        <v>15</v>
      </c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5"/>
      <c r="CG9" s="63" t="s">
        <v>16</v>
      </c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5"/>
      <c r="CU9" s="63" t="s">
        <v>17</v>
      </c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5"/>
      <c r="DI9" s="63" t="s">
        <v>19</v>
      </c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5"/>
      <c r="DY9" s="63" t="s">
        <v>20</v>
      </c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5"/>
      <c r="EO9" s="63" t="s">
        <v>21</v>
      </c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5"/>
    </row>
    <row r="10" spans="1:161" s="16" customFormat="1" ht="12.75">
      <c r="A10" s="54" t="s">
        <v>0</v>
      </c>
      <c r="B10" s="55"/>
      <c r="C10" s="55"/>
      <c r="D10" s="55"/>
      <c r="E10" s="55"/>
      <c r="F10" s="55"/>
      <c r="G10" s="55"/>
      <c r="H10" s="56"/>
      <c r="I10" s="54" t="s">
        <v>1</v>
      </c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6"/>
      <c r="AQ10" s="54" t="s">
        <v>2</v>
      </c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6"/>
      <c r="BE10" s="54" t="s">
        <v>3</v>
      </c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6"/>
      <c r="BS10" s="54" t="s">
        <v>4</v>
      </c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6"/>
      <c r="CG10" s="54" t="s">
        <v>5</v>
      </c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6"/>
      <c r="CU10" s="54" t="s">
        <v>8</v>
      </c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6"/>
      <c r="DI10" s="54" t="s">
        <v>22</v>
      </c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6"/>
      <c r="DY10" s="54" t="s">
        <v>23</v>
      </c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6"/>
      <c r="EO10" s="54" t="s">
        <v>24</v>
      </c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6"/>
    </row>
    <row r="11" spans="1:161" s="18" customFormat="1" ht="12.75">
      <c r="A11" s="45" t="s">
        <v>0</v>
      </c>
      <c r="B11" s="46"/>
      <c r="C11" s="46"/>
      <c r="D11" s="46"/>
      <c r="E11" s="46"/>
      <c r="F11" s="46"/>
      <c r="G11" s="46"/>
      <c r="H11" s="47"/>
      <c r="I11" s="17"/>
      <c r="J11" s="51" t="s">
        <v>27</v>
      </c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2"/>
      <c r="AQ11" s="45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7"/>
      <c r="BE11" s="45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7"/>
      <c r="BS11" s="42">
        <f>BS12+BS23+BS32+BS33</f>
        <v>357851.34905576135</v>
      </c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4"/>
      <c r="CG11" s="42">
        <f>CG12+CG23+CG32+CG33</f>
        <v>133769.81722576133</v>
      </c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4"/>
      <c r="CU11" s="34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6"/>
      <c r="DI11" s="34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6"/>
      <c r="DY11" s="34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6"/>
      <c r="EO11" s="34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6"/>
    </row>
    <row r="12" spans="1:167" s="18" customFormat="1" ht="38.25" customHeight="1">
      <c r="A12" s="45" t="s">
        <v>1</v>
      </c>
      <c r="B12" s="46"/>
      <c r="C12" s="46"/>
      <c r="D12" s="46"/>
      <c r="E12" s="46"/>
      <c r="F12" s="46"/>
      <c r="G12" s="46"/>
      <c r="H12" s="47"/>
      <c r="I12" s="17"/>
      <c r="J12" s="51" t="s">
        <v>28</v>
      </c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2"/>
      <c r="AQ12" s="45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7"/>
      <c r="BE12" s="45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7"/>
      <c r="BS12" s="42">
        <f>BS14+BS18+BS20</f>
        <v>352889.60100336134</v>
      </c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4"/>
      <c r="CG12" s="42">
        <f>CG14+CG18+CG20</f>
        <v>128810.37318336134</v>
      </c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4"/>
      <c r="CU12" s="34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6"/>
      <c r="DI12" s="34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6"/>
      <c r="DY12" s="34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6"/>
      <c r="EO12" s="34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6"/>
      <c r="FK12" s="16"/>
    </row>
    <row r="13" spans="1:161" s="16" customFormat="1" ht="12.75">
      <c r="A13" s="25" t="s">
        <v>29</v>
      </c>
      <c r="B13" s="26"/>
      <c r="C13" s="26"/>
      <c r="D13" s="26"/>
      <c r="E13" s="26"/>
      <c r="F13" s="26"/>
      <c r="G13" s="26"/>
      <c r="H13" s="27"/>
      <c r="I13" s="19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8"/>
      <c r="AQ13" s="25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7"/>
      <c r="BE13" s="25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7"/>
      <c r="BS13" s="22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4"/>
      <c r="CG13" s="22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4"/>
      <c r="CU13" s="28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30"/>
      <c r="DI13" s="28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30"/>
      <c r="DY13" s="28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30"/>
      <c r="EO13" s="28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30"/>
    </row>
    <row r="14" spans="1:167" s="18" customFormat="1" ht="37.5" customHeight="1">
      <c r="A14" s="45" t="s">
        <v>2</v>
      </c>
      <c r="B14" s="46"/>
      <c r="C14" s="46"/>
      <c r="D14" s="46"/>
      <c r="E14" s="46"/>
      <c r="F14" s="46"/>
      <c r="G14" s="46"/>
      <c r="H14" s="47"/>
      <c r="I14" s="17"/>
      <c r="J14" s="51" t="s">
        <v>30</v>
      </c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2"/>
      <c r="AQ14" s="45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7"/>
      <c r="BE14" s="45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7"/>
      <c r="BS14" s="42">
        <f>SUM(BS15:CF17)</f>
        <v>232147.71858000002</v>
      </c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4"/>
      <c r="CG14" s="42">
        <f>SUM(CG15:CT17)</f>
        <v>8883.81233</v>
      </c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4"/>
      <c r="CU14" s="66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8"/>
      <c r="DI14" s="34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6"/>
      <c r="DY14" s="34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6"/>
      <c r="EO14" s="34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6"/>
      <c r="FK14" s="16"/>
    </row>
    <row r="15" spans="1:161" s="16" customFormat="1" ht="51.75" customHeight="1">
      <c r="A15" s="25" t="s">
        <v>31</v>
      </c>
      <c r="B15" s="26"/>
      <c r="C15" s="26"/>
      <c r="D15" s="26"/>
      <c r="E15" s="26"/>
      <c r="F15" s="26"/>
      <c r="G15" s="26"/>
      <c r="H15" s="27"/>
      <c r="I15" s="19"/>
      <c r="J15" s="37" t="s">
        <v>82</v>
      </c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8"/>
      <c r="AQ15" s="25" t="s">
        <v>85</v>
      </c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7"/>
      <c r="BE15" s="25" t="s">
        <v>84</v>
      </c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7"/>
      <c r="BS15" s="22">
        <f>'[2]Строительство'!$F$96</f>
        <v>136508.4</v>
      </c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4"/>
      <c r="CG15" s="22">
        <f>'[2]Строительство'!$I$96</f>
        <v>4791.93</v>
      </c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4"/>
      <c r="CU15" s="31" t="s">
        <v>74</v>
      </c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3"/>
      <c r="DI15" s="28">
        <v>10.1</v>
      </c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30"/>
      <c r="DY15" s="31" t="s">
        <v>86</v>
      </c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3"/>
      <c r="EO15" s="28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30"/>
    </row>
    <row r="16" spans="1:161" s="16" customFormat="1" ht="42" customHeight="1">
      <c r="A16" s="25" t="s">
        <v>56</v>
      </c>
      <c r="B16" s="26"/>
      <c r="C16" s="26"/>
      <c r="D16" s="26"/>
      <c r="E16" s="26"/>
      <c r="F16" s="26"/>
      <c r="G16" s="26"/>
      <c r="H16" s="27"/>
      <c r="I16" s="19"/>
      <c r="J16" s="37" t="s">
        <v>54</v>
      </c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8"/>
      <c r="AQ16" s="25" t="s">
        <v>73</v>
      </c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7"/>
      <c r="BE16" s="25" t="s">
        <v>83</v>
      </c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7"/>
      <c r="BS16" s="22">
        <v>90951.92</v>
      </c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4"/>
      <c r="CG16" s="22">
        <f>'[2]ПИР будущих лет'!$H$77</f>
        <v>150.65004</v>
      </c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4"/>
      <c r="CU16" s="28" t="s">
        <v>44</v>
      </c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30"/>
      <c r="DI16" s="28" t="s">
        <v>68</v>
      </c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30"/>
      <c r="DY16" s="28" t="s">
        <v>68</v>
      </c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30"/>
      <c r="EO16" s="28" t="s">
        <v>68</v>
      </c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30"/>
    </row>
    <row r="17" spans="1:161" s="16" customFormat="1" ht="54.75" customHeight="1">
      <c r="A17" s="25" t="s">
        <v>122</v>
      </c>
      <c r="B17" s="26"/>
      <c r="C17" s="26"/>
      <c r="D17" s="26"/>
      <c r="E17" s="26"/>
      <c r="F17" s="26"/>
      <c r="G17" s="26"/>
      <c r="H17" s="27"/>
      <c r="I17" s="19"/>
      <c r="J17" s="37" t="s">
        <v>123</v>
      </c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8"/>
      <c r="AQ17" s="25" t="s">
        <v>124</v>
      </c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7"/>
      <c r="BE17" s="25" t="s">
        <v>125</v>
      </c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7"/>
      <c r="BS17" s="22">
        <f>'[2]Строительство'!$F$114</f>
        <v>4687.39858</v>
      </c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4"/>
      <c r="CG17" s="22">
        <f>'[2]Строительство'!$I$114</f>
        <v>3941.2322900000004</v>
      </c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4"/>
      <c r="CU17" s="28" t="s">
        <v>44</v>
      </c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30"/>
      <c r="DI17" s="28" t="s">
        <v>68</v>
      </c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30"/>
      <c r="DY17" s="28" t="s">
        <v>68</v>
      </c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30"/>
      <c r="EO17" s="28" t="s">
        <v>68</v>
      </c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30"/>
    </row>
    <row r="18" spans="1:167" s="18" customFormat="1" ht="12.75">
      <c r="A18" s="45" t="s">
        <v>3</v>
      </c>
      <c r="B18" s="46"/>
      <c r="C18" s="46"/>
      <c r="D18" s="46"/>
      <c r="E18" s="46"/>
      <c r="F18" s="46"/>
      <c r="G18" s="46"/>
      <c r="H18" s="47"/>
      <c r="I18" s="17"/>
      <c r="J18" s="51" t="s">
        <v>32</v>
      </c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2"/>
      <c r="AQ18" s="45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7"/>
      <c r="BE18" s="45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7"/>
      <c r="BS18" s="42">
        <f>SUM(BS19:CF19)</f>
        <v>96618.66884037813</v>
      </c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4"/>
      <c r="CG18" s="42">
        <f>SUM(CG19:CT19)</f>
        <v>96618.66884037813</v>
      </c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4"/>
      <c r="CU18" s="34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6"/>
      <c r="DI18" s="34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6"/>
      <c r="DY18" s="34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6"/>
      <c r="EO18" s="34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6"/>
      <c r="FK18" s="16"/>
    </row>
    <row r="19" spans="1:161" s="16" customFormat="1" ht="84.75" customHeight="1">
      <c r="A19" s="25" t="s">
        <v>33</v>
      </c>
      <c r="B19" s="26"/>
      <c r="C19" s="26"/>
      <c r="D19" s="26"/>
      <c r="E19" s="26"/>
      <c r="F19" s="26"/>
      <c r="G19" s="26"/>
      <c r="H19" s="27"/>
      <c r="I19" s="19"/>
      <c r="J19" s="37" t="s">
        <v>43</v>
      </c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8"/>
      <c r="AQ19" s="25" t="s">
        <v>87</v>
      </c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7"/>
      <c r="BE19" s="25" t="s">
        <v>72</v>
      </c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7"/>
      <c r="BS19" s="22">
        <f>'[2]Строительство'!$I$153+'[2]Строительство'!$I$163+'[2]Строительство'!$I$171</f>
        <v>96618.66884037813</v>
      </c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4"/>
      <c r="CG19" s="22">
        <f>BS19</f>
        <v>96618.66884037813</v>
      </c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4"/>
      <c r="CU19" s="31" t="s">
        <v>75</v>
      </c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3"/>
      <c r="DI19" s="28" t="s">
        <v>68</v>
      </c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30"/>
      <c r="DY19" s="28" t="s">
        <v>68</v>
      </c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30"/>
      <c r="EO19" s="28" t="s">
        <v>68</v>
      </c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30"/>
    </row>
    <row r="20" spans="1:167" s="18" customFormat="1" ht="29.25" customHeight="1">
      <c r="A20" s="45" t="s">
        <v>4</v>
      </c>
      <c r="B20" s="46"/>
      <c r="C20" s="46"/>
      <c r="D20" s="46"/>
      <c r="E20" s="46"/>
      <c r="F20" s="46"/>
      <c r="G20" s="46"/>
      <c r="H20" s="47"/>
      <c r="I20" s="17"/>
      <c r="J20" s="51" t="s">
        <v>34</v>
      </c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2"/>
      <c r="AQ20" s="45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7"/>
      <c r="BE20" s="45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7"/>
      <c r="BS20" s="42">
        <f>SUM(BS21:CF22)</f>
        <v>24123.213582983204</v>
      </c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4"/>
      <c r="CG20" s="42">
        <f>SUM(CG21:CT22)</f>
        <v>23307.892012983204</v>
      </c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4"/>
      <c r="CU20" s="42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6"/>
      <c r="DI20" s="34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6"/>
      <c r="DY20" s="34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6"/>
      <c r="EO20" s="34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6"/>
      <c r="FK20" s="16"/>
    </row>
    <row r="21" spans="1:161" s="16" customFormat="1" ht="66.75" customHeight="1">
      <c r="A21" s="25" t="s">
        <v>35</v>
      </c>
      <c r="B21" s="26"/>
      <c r="C21" s="26"/>
      <c r="D21" s="26"/>
      <c r="E21" s="26"/>
      <c r="F21" s="26"/>
      <c r="G21" s="26"/>
      <c r="H21" s="27"/>
      <c r="I21" s="19"/>
      <c r="J21" s="37" t="s">
        <v>120</v>
      </c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8"/>
      <c r="AQ21" s="25" t="s">
        <v>119</v>
      </c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7"/>
      <c r="BE21" s="25" t="s">
        <v>72</v>
      </c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7"/>
      <c r="BS21" s="22">
        <f>'[2]Строительство'!$F$363</f>
        <v>21530.061992983203</v>
      </c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4"/>
      <c r="CG21" s="22">
        <f>'[2]Строительство'!$I$363</f>
        <v>20714.740422983203</v>
      </c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4"/>
      <c r="CU21" s="28" t="s">
        <v>44</v>
      </c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30"/>
      <c r="DI21" s="28" t="s">
        <v>68</v>
      </c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30"/>
      <c r="DY21" s="28" t="s">
        <v>68</v>
      </c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30"/>
      <c r="EO21" s="28" t="s">
        <v>68</v>
      </c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30"/>
    </row>
    <row r="22" spans="1:161" s="16" customFormat="1" ht="118.5" customHeight="1">
      <c r="A22" s="25" t="s">
        <v>64</v>
      </c>
      <c r="B22" s="26"/>
      <c r="C22" s="26"/>
      <c r="D22" s="26"/>
      <c r="E22" s="26"/>
      <c r="F22" s="26"/>
      <c r="G22" s="26"/>
      <c r="H22" s="27"/>
      <c r="I22" s="19"/>
      <c r="J22" s="37" t="s">
        <v>121</v>
      </c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8"/>
      <c r="AQ22" s="25" t="s">
        <v>87</v>
      </c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7"/>
      <c r="BE22" s="25" t="s">
        <v>88</v>
      </c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7"/>
      <c r="BS22" s="22">
        <f>'[2]Строительство'!$I$380</f>
        <v>2593.15159</v>
      </c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4"/>
      <c r="CG22" s="22">
        <f>'[2]Строительство'!$I$380</f>
        <v>2593.15159</v>
      </c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4"/>
      <c r="CU22" s="28" t="s">
        <v>44</v>
      </c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30"/>
      <c r="DI22" s="28" t="s">
        <v>68</v>
      </c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30"/>
      <c r="DY22" s="28" t="s">
        <v>68</v>
      </c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30"/>
      <c r="EO22" s="28" t="s">
        <v>68</v>
      </c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30"/>
    </row>
    <row r="23" spans="1:167" s="18" customFormat="1" ht="38.25" customHeight="1">
      <c r="A23" s="45" t="s">
        <v>5</v>
      </c>
      <c r="B23" s="46"/>
      <c r="C23" s="46"/>
      <c r="D23" s="46"/>
      <c r="E23" s="46"/>
      <c r="F23" s="46"/>
      <c r="G23" s="46"/>
      <c r="H23" s="47"/>
      <c r="I23" s="17"/>
      <c r="J23" s="51" t="s">
        <v>36</v>
      </c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2"/>
      <c r="AQ23" s="45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7"/>
      <c r="BE23" s="45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7"/>
      <c r="BS23" s="42">
        <f>SUM(BS24:CF31)</f>
        <v>4961.7480524</v>
      </c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4"/>
      <c r="CG23" s="42">
        <f>SUM(CG24:CT31)</f>
        <v>4959.4440424</v>
      </c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4"/>
      <c r="CU23" s="34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6"/>
      <c r="DI23" s="34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6"/>
      <c r="DY23" s="34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6"/>
      <c r="EO23" s="34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6"/>
      <c r="FK23" s="16"/>
    </row>
    <row r="24" spans="1:167" s="16" customFormat="1" ht="16.5" customHeight="1">
      <c r="A24" s="25" t="s">
        <v>37</v>
      </c>
      <c r="B24" s="26"/>
      <c r="C24" s="26"/>
      <c r="D24" s="26"/>
      <c r="E24" s="26"/>
      <c r="F24" s="26"/>
      <c r="G24" s="26"/>
      <c r="H24" s="27"/>
      <c r="I24" s="19"/>
      <c r="J24" s="37" t="s">
        <v>89</v>
      </c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8"/>
      <c r="AQ24" s="25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7"/>
      <c r="BE24" s="25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7"/>
      <c r="BS24" s="22">
        <f>'[2]Оборудование'!$H$16</f>
        <v>790.372</v>
      </c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4"/>
      <c r="CG24" s="22">
        <f>'[2]Оборудование'!$H$16</f>
        <v>790.372</v>
      </c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4"/>
      <c r="CU24" s="28" t="s">
        <v>44</v>
      </c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30"/>
      <c r="DI24" s="28" t="s">
        <v>68</v>
      </c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30"/>
      <c r="DY24" s="28" t="s">
        <v>68</v>
      </c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30"/>
      <c r="EO24" s="28" t="s">
        <v>68</v>
      </c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30"/>
      <c r="FI24" s="16">
        <f aca="true" t="shared" si="0" ref="FI24:FI31">BS24/$BS$22</f>
        <v>0.3047920542123031</v>
      </c>
      <c r="FK24" s="16">
        <f>CG24/$CG$11*100</f>
        <v>0.5908447932362058</v>
      </c>
    </row>
    <row r="25" spans="1:167" s="16" customFormat="1" ht="14.25" customHeight="1">
      <c r="A25" s="25" t="s">
        <v>58</v>
      </c>
      <c r="B25" s="26"/>
      <c r="C25" s="26"/>
      <c r="D25" s="26"/>
      <c r="E25" s="26"/>
      <c r="F25" s="26"/>
      <c r="G25" s="26"/>
      <c r="H25" s="27"/>
      <c r="I25" s="19"/>
      <c r="J25" s="37" t="s">
        <v>90</v>
      </c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8"/>
      <c r="AQ25" s="25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7"/>
      <c r="BE25" s="25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7"/>
      <c r="BS25" s="22">
        <f>'[2]Оборудование'!$H$18+'[2]Оборудование'!$H$19+'[2]Оборудование'!$H$22</f>
        <v>499.0172</v>
      </c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4"/>
      <c r="CG25" s="22">
        <f>'[2]Оборудование'!$H$18+'[2]Оборудование'!$H$19+'[2]Оборудование'!$H$22</f>
        <v>499.0172</v>
      </c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4"/>
      <c r="CU25" s="28" t="s">
        <v>44</v>
      </c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30"/>
      <c r="DI25" s="28" t="s">
        <v>68</v>
      </c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30"/>
      <c r="DY25" s="28" t="s">
        <v>68</v>
      </c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30"/>
      <c r="EO25" s="28" t="s">
        <v>68</v>
      </c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30"/>
      <c r="FI25" s="16">
        <f t="shared" si="0"/>
        <v>0.19243657097578318</v>
      </c>
      <c r="FK25" s="16">
        <f aca="true" t="shared" si="1" ref="FK25:FK31">CG25/$CG$11*100</f>
        <v>0.37304169980124596</v>
      </c>
    </row>
    <row r="26" spans="1:167" s="16" customFormat="1" ht="27.75" customHeight="1">
      <c r="A26" s="25" t="s">
        <v>59</v>
      </c>
      <c r="B26" s="26"/>
      <c r="C26" s="26"/>
      <c r="D26" s="26"/>
      <c r="E26" s="26"/>
      <c r="F26" s="26"/>
      <c r="G26" s="26"/>
      <c r="H26" s="27"/>
      <c r="I26" s="19"/>
      <c r="J26" s="37" t="s">
        <v>128</v>
      </c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8"/>
      <c r="AQ26" s="25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7"/>
      <c r="BE26" s="25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7"/>
      <c r="BS26" s="22">
        <f>'[2]Оборудование'!$H$29</f>
        <v>1416.8</v>
      </c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4"/>
      <c r="CG26" s="22">
        <f>'[2]Оборудование'!$H$29</f>
        <v>1416.8</v>
      </c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4"/>
      <c r="CU26" s="28" t="s">
        <v>44</v>
      </c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30"/>
      <c r="DI26" s="28" t="s">
        <v>68</v>
      </c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30"/>
      <c r="DY26" s="28" t="s">
        <v>68</v>
      </c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30"/>
      <c r="EO26" s="28" t="s">
        <v>68</v>
      </c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30"/>
      <c r="FI26" s="16">
        <f t="shared" si="0"/>
        <v>0.5463621970515037</v>
      </c>
      <c r="FK26" s="16">
        <f t="shared" si="1"/>
        <v>1.059132791972712</v>
      </c>
    </row>
    <row r="27" spans="1:167" s="16" customFormat="1" ht="12.75">
      <c r="A27" s="25" t="s">
        <v>60</v>
      </c>
      <c r="B27" s="26"/>
      <c r="C27" s="26"/>
      <c r="D27" s="26"/>
      <c r="E27" s="26"/>
      <c r="F27" s="26"/>
      <c r="G27" s="26"/>
      <c r="H27" s="27"/>
      <c r="I27" s="19"/>
      <c r="J27" s="37" t="s">
        <v>92</v>
      </c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8"/>
      <c r="AQ27" s="25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7"/>
      <c r="BE27" s="25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7"/>
      <c r="BS27" s="22">
        <f>'[2]Оборудование'!$H$35+'[2]Оборудование'!$H$36</f>
        <v>530.79906</v>
      </c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4"/>
      <c r="CG27" s="22">
        <f>'[2]Оборудование'!$H$35+'[2]Оборудование'!$H$36</f>
        <v>530.79906</v>
      </c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4"/>
      <c r="CU27" s="28" t="s">
        <v>44</v>
      </c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30"/>
      <c r="DI27" s="28" t="s">
        <v>68</v>
      </c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30"/>
      <c r="DY27" s="28" t="s">
        <v>68</v>
      </c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30"/>
      <c r="EO27" s="28" t="s">
        <v>68</v>
      </c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30"/>
      <c r="FI27" s="16">
        <f t="shared" si="0"/>
        <v>0.20469264583178498</v>
      </c>
      <c r="FK27" s="16">
        <f t="shared" si="1"/>
        <v>0.3968003178954625</v>
      </c>
    </row>
    <row r="28" spans="1:167" s="16" customFormat="1" ht="12.75">
      <c r="A28" s="25" t="s">
        <v>61</v>
      </c>
      <c r="B28" s="26"/>
      <c r="C28" s="26"/>
      <c r="D28" s="26"/>
      <c r="E28" s="26"/>
      <c r="F28" s="26"/>
      <c r="G28" s="26"/>
      <c r="H28" s="27"/>
      <c r="I28" s="19"/>
      <c r="J28" s="37" t="s">
        <v>55</v>
      </c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8"/>
      <c r="AQ28" s="25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7"/>
      <c r="BE28" s="25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7"/>
      <c r="BS28" s="22">
        <f>'[2]Оборудование'!$H$43</f>
        <v>67.6</v>
      </c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4"/>
      <c r="CG28" s="22">
        <f>'[2]Оборудование'!$H$43</f>
        <v>67.6</v>
      </c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4"/>
      <c r="CU28" s="28" t="s">
        <v>44</v>
      </c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30"/>
      <c r="DI28" s="28" t="s">
        <v>68</v>
      </c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30"/>
      <c r="DY28" s="28" t="s">
        <v>68</v>
      </c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30"/>
      <c r="EO28" s="28" t="s">
        <v>68</v>
      </c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30"/>
      <c r="FI28" s="16">
        <f t="shared" si="0"/>
        <v>0.026068664963778687</v>
      </c>
      <c r="FK28" s="16">
        <f t="shared" si="1"/>
        <v>0.05053456856109214</v>
      </c>
    </row>
    <row r="29" spans="1:167" s="16" customFormat="1" ht="15" customHeight="1">
      <c r="A29" s="25" t="s">
        <v>66</v>
      </c>
      <c r="B29" s="26"/>
      <c r="C29" s="26"/>
      <c r="D29" s="26"/>
      <c r="E29" s="26"/>
      <c r="F29" s="26"/>
      <c r="G29" s="26"/>
      <c r="H29" s="27"/>
      <c r="I29" s="19"/>
      <c r="J29" s="37" t="s">
        <v>46</v>
      </c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8"/>
      <c r="AQ29" s="25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7"/>
      <c r="BE29" s="25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7"/>
      <c r="BS29" s="22">
        <f>'[2]Оборудование'!$H$47+'[2]Оборудование'!$H$48</f>
        <v>618.838</v>
      </c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4"/>
      <c r="CG29" s="22">
        <f>'[2]Оборудование'!$H$47+'[2]Оборудование'!$H$48</f>
        <v>618.838</v>
      </c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4"/>
      <c r="CU29" s="28" t="s">
        <v>44</v>
      </c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30"/>
      <c r="DI29" s="28" t="s">
        <v>68</v>
      </c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30"/>
      <c r="DY29" s="28" t="s">
        <v>68</v>
      </c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30"/>
      <c r="EO29" s="28" t="s">
        <v>68</v>
      </c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30"/>
      <c r="FI29" s="16">
        <f t="shared" si="0"/>
        <v>0.2386432024978532</v>
      </c>
      <c r="FK29" s="16">
        <f t="shared" si="1"/>
        <v>0.46261407306522384</v>
      </c>
    </row>
    <row r="30" spans="1:167" s="16" customFormat="1" ht="27.75" customHeight="1">
      <c r="A30" s="25" t="s">
        <v>100</v>
      </c>
      <c r="B30" s="26"/>
      <c r="C30" s="26"/>
      <c r="D30" s="26"/>
      <c r="E30" s="26"/>
      <c r="F30" s="26"/>
      <c r="G30" s="26"/>
      <c r="H30" s="27"/>
      <c r="I30" s="19"/>
      <c r="J30" s="37" t="s">
        <v>47</v>
      </c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8"/>
      <c r="AQ30" s="25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7"/>
      <c r="BE30" s="25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7"/>
      <c r="BS30" s="22">
        <f>'[2]Оборудование'!$H$54+'[2]Оборудование'!$H$55+'[2]Оборудование'!$H$58+'[2]Оборудование'!$H$59+'[2]Оборудование'!$G$58</f>
        <v>979.64077</v>
      </c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4"/>
      <c r="CG30" s="22">
        <f>'[2]Оборудование'!$H$54+'[2]Оборудование'!$H$55+'[2]Оборудование'!$H$58+'[2]Оборудование'!$H$59</f>
        <v>977.33676</v>
      </c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4"/>
      <c r="CU30" s="28" t="s">
        <v>44</v>
      </c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30"/>
      <c r="DI30" s="28" t="s">
        <v>68</v>
      </c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30"/>
      <c r="DY30" s="28" t="s">
        <v>68</v>
      </c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30"/>
      <c r="EO30" s="28" t="s">
        <v>68</v>
      </c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30"/>
      <c r="FI30" s="16">
        <f t="shared" si="0"/>
        <v>0.3777799854731979</v>
      </c>
      <c r="FK30" s="16">
        <f t="shared" si="1"/>
        <v>0.7306108210872138</v>
      </c>
    </row>
    <row r="31" spans="1:167" s="16" customFormat="1" ht="27.75" customHeight="1">
      <c r="A31" s="25" t="s">
        <v>106</v>
      </c>
      <c r="B31" s="26"/>
      <c r="C31" s="26"/>
      <c r="D31" s="26"/>
      <c r="E31" s="26"/>
      <c r="F31" s="26"/>
      <c r="G31" s="26"/>
      <c r="H31" s="27"/>
      <c r="I31" s="19"/>
      <c r="J31" s="37" t="s">
        <v>107</v>
      </c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8"/>
      <c r="AQ31" s="25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7"/>
      <c r="BE31" s="25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7"/>
      <c r="BS31" s="22">
        <f>'[2]Оборудование'!$H$75</f>
        <v>58.6810224</v>
      </c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4"/>
      <c r="CG31" s="22">
        <f>'[2]Оборудование'!$H$75</f>
        <v>58.6810224</v>
      </c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4"/>
      <c r="CU31" s="28" t="s">
        <v>44</v>
      </c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30"/>
      <c r="DI31" s="28" t="s">
        <v>68</v>
      </c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30"/>
      <c r="DY31" s="28" t="s">
        <v>68</v>
      </c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30"/>
      <c r="EO31" s="28" t="s">
        <v>68</v>
      </c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30"/>
      <c r="FI31" s="16">
        <f t="shared" si="0"/>
        <v>0.02262922947747918</v>
      </c>
      <c r="FK31" s="16">
        <f t="shared" si="1"/>
        <v>0.04386716197792579</v>
      </c>
    </row>
    <row r="32" spans="1:161" s="18" customFormat="1" ht="25.5" customHeight="1">
      <c r="A32" s="45" t="s">
        <v>8</v>
      </c>
      <c r="B32" s="46"/>
      <c r="C32" s="46"/>
      <c r="D32" s="46"/>
      <c r="E32" s="46"/>
      <c r="F32" s="46"/>
      <c r="G32" s="46"/>
      <c r="H32" s="47"/>
      <c r="I32" s="17"/>
      <c r="J32" s="51" t="s">
        <v>38</v>
      </c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2"/>
      <c r="AQ32" s="45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7"/>
      <c r="BE32" s="45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7"/>
      <c r="BS32" s="42">
        <v>0</v>
      </c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4"/>
      <c r="CG32" s="42">
        <v>0</v>
      </c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4"/>
      <c r="CU32" s="34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6"/>
      <c r="DI32" s="34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6"/>
      <c r="DY32" s="34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6"/>
      <c r="EO32" s="34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6"/>
    </row>
    <row r="33" spans="1:161" s="18" customFormat="1" ht="25.5" customHeight="1">
      <c r="A33" s="45" t="s">
        <v>22</v>
      </c>
      <c r="B33" s="46"/>
      <c r="C33" s="46"/>
      <c r="D33" s="46"/>
      <c r="E33" s="46"/>
      <c r="F33" s="46"/>
      <c r="G33" s="46"/>
      <c r="H33" s="47"/>
      <c r="I33" s="17"/>
      <c r="J33" s="51" t="s">
        <v>39</v>
      </c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2"/>
      <c r="AQ33" s="45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7"/>
      <c r="BE33" s="45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7"/>
      <c r="BS33" s="42">
        <f>SUM(BS34:CF34)</f>
        <v>0</v>
      </c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4"/>
      <c r="CG33" s="42">
        <f>SUM(CG34:CT34)</f>
        <v>0</v>
      </c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4"/>
      <c r="CU33" s="42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6"/>
      <c r="DI33" s="34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6"/>
      <c r="DY33" s="34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6"/>
      <c r="EO33" s="34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6"/>
    </row>
    <row r="34" spans="1:161" s="16" customFormat="1" ht="16.5" customHeight="1">
      <c r="A34" s="25" t="s">
        <v>40</v>
      </c>
      <c r="B34" s="26"/>
      <c r="C34" s="26"/>
      <c r="D34" s="26"/>
      <c r="E34" s="26"/>
      <c r="F34" s="26"/>
      <c r="G34" s="26"/>
      <c r="H34" s="27"/>
      <c r="I34" s="19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8"/>
      <c r="AQ34" s="25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7"/>
      <c r="BE34" s="25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7"/>
      <c r="BS34" s="22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30"/>
      <c r="CG34" s="22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30"/>
      <c r="CU34" s="31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3"/>
      <c r="DI34" s="28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30"/>
      <c r="DY34" s="28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30"/>
      <c r="EO34" s="28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30"/>
    </row>
    <row r="35" spans="1:161" s="16" customFormat="1" ht="12.75">
      <c r="A35" s="40"/>
      <c r="B35" s="40"/>
      <c r="C35" s="40"/>
      <c r="D35" s="40"/>
      <c r="E35" s="40"/>
      <c r="F35" s="40"/>
      <c r="G35" s="40"/>
      <c r="H35" s="40"/>
      <c r="I35" s="2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</row>
    <row r="36" spans="1:161" s="16" customFormat="1" ht="12.75">
      <c r="A36" s="40"/>
      <c r="B36" s="40"/>
      <c r="C36" s="40"/>
      <c r="D36" s="40"/>
      <c r="E36" s="40"/>
      <c r="F36" s="40"/>
      <c r="G36" s="40"/>
      <c r="H36" s="40"/>
      <c r="I36" s="2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</row>
  </sheetData>
  <sheetProtection/>
  <mergeCells count="287">
    <mergeCell ref="CU21:DH21"/>
    <mergeCell ref="DI21:DX21"/>
    <mergeCell ref="DY21:EN21"/>
    <mergeCell ref="A13:H13"/>
    <mergeCell ref="J13:AP13"/>
    <mergeCell ref="AQ13:BD13"/>
    <mergeCell ref="BE13:BR13"/>
    <mergeCell ref="BS13:CF13"/>
    <mergeCell ref="CG13:CT13"/>
    <mergeCell ref="CU14:DH14"/>
    <mergeCell ref="BE21:BR21"/>
    <mergeCell ref="BS21:CF21"/>
    <mergeCell ref="CG21:CT21"/>
    <mergeCell ref="DY13:EN13"/>
    <mergeCell ref="EO21:FE21"/>
    <mergeCell ref="CU13:DH13"/>
    <mergeCell ref="DI13:DX13"/>
    <mergeCell ref="EO13:FE13"/>
    <mergeCell ref="EO20:FE20"/>
    <mergeCell ref="CU16:DH16"/>
    <mergeCell ref="A21:H21"/>
    <mergeCell ref="DI36:DX36"/>
    <mergeCell ref="A11:H11"/>
    <mergeCell ref="CG9:CT9"/>
    <mergeCell ref="BS10:CF10"/>
    <mergeCell ref="CG10:CT10"/>
    <mergeCell ref="A8:H9"/>
    <mergeCell ref="A10:H10"/>
    <mergeCell ref="J11:AP11"/>
    <mergeCell ref="BS8:DH8"/>
    <mergeCell ref="AQ11:BD11"/>
    <mergeCell ref="BE11:BR11"/>
    <mergeCell ref="BE9:BR9"/>
    <mergeCell ref="AQ10:BD10"/>
    <mergeCell ref="CU11:DH11"/>
    <mergeCell ref="CG11:CT11"/>
    <mergeCell ref="BE10:BR10"/>
    <mergeCell ref="CU9:DH9"/>
    <mergeCell ref="CU10:DH10"/>
    <mergeCell ref="BS9:CF9"/>
    <mergeCell ref="DY36:EN36"/>
    <mergeCell ref="I10:AP10"/>
    <mergeCell ref="I8:AP9"/>
    <mergeCell ref="AQ9:BD9"/>
    <mergeCell ref="AQ8:BR8"/>
    <mergeCell ref="DI8:FE8"/>
    <mergeCell ref="DI9:DX9"/>
    <mergeCell ref="DY9:EN9"/>
    <mergeCell ref="EO9:FE9"/>
    <mergeCell ref="EO36:FE36"/>
    <mergeCell ref="DI10:DX10"/>
    <mergeCell ref="DY10:EN10"/>
    <mergeCell ref="EO10:FE10"/>
    <mergeCell ref="A36:H36"/>
    <mergeCell ref="J36:AP36"/>
    <mergeCell ref="AQ36:BD36"/>
    <mergeCell ref="BE36:BR36"/>
    <mergeCell ref="BS36:CF36"/>
    <mergeCell ref="CG36:CT36"/>
    <mergeCell ref="BS11:CF11"/>
    <mergeCell ref="CU36:DH36"/>
    <mergeCell ref="DI11:DX11"/>
    <mergeCell ref="DY11:EN11"/>
    <mergeCell ref="EO11:FE11"/>
    <mergeCell ref="A12:H12"/>
    <mergeCell ref="J12:AP12"/>
    <mergeCell ref="AQ12:BD12"/>
    <mergeCell ref="BE12:BR12"/>
    <mergeCell ref="BS12:CF12"/>
    <mergeCell ref="CG12:CT12"/>
    <mergeCell ref="EO12:FE12"/>
    <mergeCell ref="EO14:FE14"/>
    <mergeCell ref="EO18:FE18"/>
    <mergeCell ref="DI14:DX14"/>
    <mergeCell ref="DY14:EN14"/>
    <mergeCell ref="DY18:EN18"/>
    <mergeCell ref="DI18:DX18"/>
    <mergeCell ref="EO15:FE15"/>
    <mergeCell ref="DY12:EN12"/>
    <mergeCell ref="DY17:EN17"/>
    <mergeCell ref="A14:H14"/>
    <mergeCell ref="J14:AP14"/>
    <mergeCell ref="AQ14:BD14"/>
    <mergeCell ref="BE14:BR14"/>
    <mergeCell ref="BS14:CF14"/>
    <mergeCell ref="CG14:CT14"/>
    <mergeCell ref="J18:AP18"/>
    <mergeCell ref="AQ18:BD18"/>
    <mergeCell ref="BE18:BR18"/>
    <mergeCell ref="BS18:CF18"/>
    <mergeCell ref="CU15:DH15"/>
    <mergeCell ref="J16:AP16"/>
    <mergeCell ref="AQ16:BD16"/>
    <mergeCell ref="BE16:BR16"/>
    <mergeCell ref="BS16:CF16"/>
    <mergeCell ref="DY20:EN20"/>
    <mergeCell ref="J20:AP20"/>
    <mergeCell ref="DI20:DX20"/>
    <mergeCell ref="BE20:BR20"/>
    <mergeCell ref="BS20:CF20"/>
    <mergeCell ref="J23:AP23"/>
    <mergeCell ref="AQ23:BD23"/>
    <mergeCell ref="BE23:BR23"/>
    <mergeCell ref="BS23:CF23"/>
    <mergeCell ref="CU20:DH20"/>
    <mergeCell ref="A18:H18"/>
    <mergeCell ref="CG18:CT18"/>
    <mergeCell ref="A19:H19"/>
    <mergeCell ref="A23:H23"/>
    <mergeCell ref="CG23:CT23"/>
    <mergeCell ref="AQ20:BD20"/>
    <mergeCell ref="CG20:CT20"/>
    <mergeCell ref="J21:AP21"/>
    <mergeCell ref="AQ21:BD21"/>
    <mergeCell ref="J19:AP19"/>
    <mergeCell ref="CU23:DH23"/>
    <mergeCell ref="BE30:BR30"/>
    <mergeCell ref="BS30:CF30"/>
    <mergeCell ref="CG30:CT30"/>
    <mergeCell ref="BE26:BR26"/>
    <mergeCell ref="BS26:CF26"/>
    <mergeCell ref="BS24:CF24"/>
    <mergeCell ref="CG24:CT24"/>
    <mergeCell ref="EO28:FE28"/>
    <mergeCell ref="DI29:DX29"/>
    <mergeCell ref="DI28:DX28"/>
    <mergeCell ref="DY28:EN28"/>
    <mergeCell ref="BE32:BR32"/>
    <mergeCell ref="BS32:CF32"/>
    <mergeCell ref="DI31:DX31"/>
    <mergeCell ref="DY29:EN29"/>
    <mergeCell ref="BS31:CF31"/>
    <mergeCell ref="CU33:DH33"/>
    <mergeCell ref="DI32:DX32"/>
    <mergeCell ref="A32:H32"/>
    <mergeCell ref="EO30:FE30"/>
    <mergeCell ref="EO29:FE29"/>
    <mergeCell ref="CU30:DH30"/>
    <mergeCell ref="DI30:DX30"/>
    <mergeCell ref="DY30:EN30"/>
    <mergeCell ref="AQ32:BD32"/>
    <mergeCell ref="DY33:EN33"/>
    <mergeCell ref="DI23:DX23"/>
    <mergeCell ref="DY23:EN23"/>
    <mergeCell ref="CB3:EG3"/>
    <mergeCell ref="A33:H33"/>
    <mergeCell ref="J33:AP33"/>
    <mergeCell ref="AQ33:BD33"/>
    <mergeCell ref="BE33:BR33"/>
    <mergeCell ref="BS33:CF33"/>
    <mergeCell ref="CG33:CT33"/>
    <mergeCell ref="DY15:EN15"/>
    <mergeCell ref="A16:H16"/>
    <mergeCell ref="EO33:FE33"/>
    <mergeCell ref="DY32:EN32"/>
    <mergeCell ref="EO32:FE32"/>
    <mergeCell ref="DI33:DX33"/>
    <mergeCell ref="J32:AP32"/>
    <mergeCell ref="DY31:EN31"/>
    <mergeCell ref="EO31:FE31"/>
    <mergeCell ref="EO23:FE23"/>
    <mergeCell ref="CG16:CT16"/>
    <mergeCell ref="BE22:BR22"/>
    <mergeCell ref="BS22:CF22"/>
    <mergeCell ref="CG22:CT22"/>
    <mergeCell ref="CB4:EG4"/>
    <mergeCell ref="AQ5:AT5"/>
    <mergeCell ref="CG15:CT15"/>
    <mergeCell ref="CU12:DH12"/>
    <mergeCell ref="DI12:DX12"/>
    <mergeCell ref="DI15:DX15"/>
    <mergeCell ref="A6:FE6"/>
    <mergeCell ref="A29:H29"/>
    <mergeCell ref="J29:AP29"/>
    <mergeCell ref="AQ29:BD29"/>
    <mergeCell ref="BE29:BR29"/>
    <mergeCell ref="BS29:CF29"/>
    <mergeCell ref="CG29:CT29"/>
    <mergeCell ref="A30:H30"/>
    <mergeCell ref="J30:AP30"/>
    <mergeCell ref="AQ30:BD30"/>
    <mergeCell ref="EO25:FE25"/>
    <mergeCell ref="A28:H28"/>
    <mergeCell ref="J28:AP28"/>
    <mergeCell ref="AQ28:BD28"/>
    <mergeCell ref="BE28:BR28"/>
    <mergeCell ref="BS28:CF28"/>
    <mergeCell ref="CG28:CT28"/>
    <mergeCell ref="A25:H25"/>
    <mergeCell ref="J25:AP25"/>
    <mergeCell ref="AQ25:BD25"/>
    <mergeCell ref="BE25:BR25"/>
    <mergeCell ref="BS25:CF25"/>
    <mergeCell ref="CG25:CT25"/>
    <mergeCell ref="A20:H20"/>
    <mergeCell ref="EO26:FE26"/>
    <mergeCell ref="CG26:CT26"/>
    <mergeCell ref="CU26:DH26"/>
    <mergeCell ref="DI26:DX26"/>
    <mergeCell ref="DY26:EN26"/>
    <mergeCell ref="A26:H26"/>
    <mergeCell ref="J26:AP26"/>
    <mergeCell ref="AQ26:BD26"/>
    <mergeCell ref="DY22:EN22"/>
    <mergeCell ref="EO34:FE34"/>
    <mergeCell ref="CU32:DH32"/>
    <mergeCell ref="CU35:DH35"/>
    <mergeCell ref="DI35:DX35"/>
    <mergeCell ref="CG32:CT32"/>
    <mergeCell ref="CU28:DH28"/>
    <mergeCell ref="CU29:DH29"/>
    <mergeCell ref="CU34:DH34"/>
    <mergeCell ref="CG31:CT31"/>
    <mergeCell ref="CU31:DH31"/>
    <mergeCell ref="CG34:CT34"/>
    <mergeCell ref="DY35:EN35"/>
    <mergeCell ref="DY34:EN34"/>
    <mergeCell ref="EO35:FE35"/>
    <mergeCell ref="A35:H35"/>
    <mergeCell ref="J35:AP35"/>
    <mergeCell ref="AQ35:BD35"/>
    <mergeCell ref="BE35:BR35"/>
    <mergeCell ref="BS35:CF35"/>
    <mergeCell ref="CG35:CT35"/>
    <mergeCell ref="EO22:FE22"/>
    <mergeCell ref="DI16:DX16"/>
    <mergeCell ref="DY16:EN16"/>
    <mergeCell ref="EO16:FE16"/>
    <mergeCell ref="A34:H34"/>
    <mergeCell ref="J34:AP34"/>
    <mergeCell ref="AQ34:BD34"/>
    <mergeCell ref="BE34:BR34"/>
    <mergeCell ref="BS34:CF34"/>
    <mergeCell ref="CU22:DH22"/>
    <mergeCell ref="DI34:DX34"/>
    <mergeCell ref="A15:H15"/>
    <mergeCell ref="J15:AP15"/>
    <mergeCell ref="AQ15:BD15"/>
    <mergeCell ref="BE15:BR15"/>
    <mergeCell ref="BS15:CF15"/>
    <mergeCell ref="A31:H31"/>
    <mergeCell ref="J31:AP31"/>
    <mergeCell ref="AQ31:BD31"/>
    <mergeCell ref="BE31:BR31"/>
    <mergeCell ref="DI22:DX22"/>
    <mergeCell ref="A24:H24"/>
    <mergeCell ref="J24:AP24"/>
    <mergeCell ref="AQ24:BD24"/>
    <mergeCell ref="BE24:BR24"/>
    <mergeCell ref="CU24:DH24"/>
    <mergeCell ref="DI24:DX24"/>
    <mergeCell ref="A22:H22"/>
    <mergeCell ref="J22:AP22"/>
    <mergeCell ref="AQ22:BD22"/>
    <mergeCell ref="EO27:FE27"/>
    <mergeCell ref="EO24:FE24"/>
    <mergeCell ref="CU27:DH27"/>
    <mergeCell ref="DI27:DX27"/>
    <mergeCell ref="CU25:DH25"/>
    <mergeCell ref="DY25:EN25"/>
    <mergeCell ref="DY27:EN27"/>
    <mergeCell ref="DI25:DX25"/>
    <mergeCell ref="DY24:EN24"/>
    <mergeCell ref="A27:H27"/>
    <mergeCell ref="J27:AP27"/>
    <mergeCell ref="AQ27:BD27"/>
    <mergeCell ref="BE27:BR27"/>
    <mergeCell ref="BS27:CF27"/>
    <mergeCell ref="CG27:CT27"/>
    <mergeCell ref="A17:H17"/>
    <mergeCell ref="J17:AP17"/>
    <mergeCell ref="AQ17:BD17"/>
    <mergeCell ref="BE17:BR17"/>
    <mergeCell ref="BS17:CF17"/>
    <mergeCell ref="CG17:CT17"/>
    <mergeCell ref="EO17:FE17"/>
    <mergeCell ref="EO19:FE19"/>
    <mergeCell ref="DY19:EN19"/>
    <mergeCell ref="DI19:DX19"/>
    <mergeCell ref="CU19:DH19"/>
    <mergeCell ref="CU18:DH18"/>
    <mergeCell ref="CG19:CT19"/>
    <mergeCell ref="BS19:CF19"/>
    <mergeCell ref="BE19:BR19"/>
    <mergeCell ref="AQ19:BD19"/>
    <mergeCell ref="CU17:DH17"/>
    <mergeCell ref="DI17:DX1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E26"/>
  <sheetViews>
    <sheetView view="pageBreakPreview" zoomScaleSheetLayoutView="100" zoomScalePageLayoutView="0" workbookViewId="0" topLeftCell="A1">
      <selection activeCell="AE28" sqref="AE28"/>
    </sheetView>
  </sheetViews>
  <sheetFormatPr defaultColWidth="0.875" defaultRowHeight="12.75"/>
  <cols>
    <col min="1" max="111" width="0.875" style="11" customWidth="1"/>
    <col min="112" max="112" width="1.75390625" style="11" customWidth="1"/>
    <col min="113" max="16384" width="0.875" style="11" customWidth="1"/>
  </cols>
  <sheetData>
    <row r="1" ht="15">
      <c r="FE1" s="12" t="s">
        <v>7</v>
      </c>
    </row>
    <row r="3" spans="79:137" s="13" customFormat="1" ht="15.75">
      <c r="CA3" s="14" t="s">
        <v>25</v>
      </c>
      <c r="CB3" s="53" t="s">
        <v>41</v>
      </c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</row>
    <row r="4" spans="80:137" s="8" customFormat="1" ht="11.25">
      <c r="CB4" s="48" t="s">
        <v>6</v>
      </c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</row>
    <row r="5" spans="42:47" s="13" customFormat="1" ht="15.75">
      <c r="AP5" s="15" t="s">
        <v>52</v>
      </c>
      <c r="AQ5" s="49" t="s">
        <v>81</v>
      </c>
      <c r="AR5" s="49"/>
      <c r="AS5" s="49"/>
      <c r="AT5" s="49"/>
      <c r="AU5" s="13" t="s">
        <v>26</v>
      </c>
    </row>
    <row r="6" spans="1:161" s="13" customFormat="1" ht="21.75" customHeight="1">
      <c r="A6" s="50" t="s">
        <v>77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</row>
    <row r="8" spans="1:161" s="16" customFormat="1" ht="28.5" customHeight="1">
      <c r="A8" s="57" t="s">
        <v>9</v>
      </c>
      <c r="B8" s="58"/>
      <c r="C8" s="58"/>
      <c r="D8" s="58"/>
      <c r="E8" s="58"/>
      <c r="F8" s="58"/>
      <c r="G8" s="58"/>
      <c r="H8" s="59"/>
      <c r="I8" s="57" t="s">
        <v>10</v>
      </c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9"/>
      <c r="AQ8" s="63" t="s">
        <v>13</v>
      </c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5"/>
      <c r="BS8" s="63" t="s">
        <v>14</v>
      </c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5"/>
      <c r="DI8" s="63" t="s">
        <v>18</v>
      </c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5"/>
    </row>
    <row r="9" spans="1:161" s="16" customFormat="1" ht="66" customHeight="1">
      <c r="A9" s="60"/>
      <c r="B9" s="61"/>
      <c r="C9" s="61"/>
      <c r="D9" s="61"/>
      <c r="E9" s="61"/>
      <c r="F9" s="61"/>
      <c r="G9" s="61"/>
      <c r="H9" s="62"/>
      <c r="I9" s="60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2"/>
      <c r="AQ9" s="63" t="s">
        <v>11</v>
      </c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5"/>
      <c r="BE9" s="63" t="s">
        <v>12</v>
      </c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5"/>
      <c r="BS9" s="63" t="s">
        <v>15</v>
      </c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5"/>
      <c r="CG9" s="63" t="s">
        <v>16</v>
      </c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5"/>
      <c r="CU9" s="63" t="s">
        <v>17</v>
      </c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5"/>
      <c r="DI9" s="63" t="s">
        <v>19</v>
      </c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5"/>
      <c r="DY9" s="63" t="s">
        <v>20</v>
      </c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5"/>
      <c r="EO9" s="63" t="s">
        <v>21</v>
      </c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5"/>
    </row>
    <row r="10" spans="1:161" s="16" customFormat="1" ht="12.75">
      <c r="A10" s="54" t="s">
        <v>0</v>
      </c>
      <c r="B10" s="55"/>
      <c r="C10" s="55"/>
      <c r="D10" s="55"/>
      <c r="E10" s="55"/>
      <c r="F10" s="55"/>
      <c r="G10" s="55"/>
      <c r="H10" s="56"/>
      <c r="I10" s="54" t="s">
        <v>1</v>
      </c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6"/>
      <c r="AQ10" s="54" t="s">
        <v>2</v>
      </c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6"/>
      <c r="BE10" s="54" t="s">
        <v>3</v>
      </c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6"/>
      <c r="BS10" s="54" t="s">
        <v>4</v>
      </c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6"/>
      <c r="CG10" s="54" t="s">
        <v>5</v>
      </c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6"/>
      <c r="CU10" s="54" t="s">
        <v>8</v>
      </c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6"/>
      <c r="DI10" s="54" t="s">
        <v>22</v>
      </c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6"/>
      <c r="DY10" s="54" t="s">
        <v>23</v>
      </c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6"/>
      <c r="EO10" s="54" t="s">
        <v>24</v>
      </c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6"/>
    </row>
    <row r="11" spans="1:161" s="18" customFormat="1" ht="12.75">
      <c r="A11" s="45" t="s">
        <v>0</v>
      </c>
      <c r="B11" s="46"/>
      <c r="C11" s="46"/>
      <c r="D11" s="46"/>
      <c r="E11" s="46"/>
      <c r="F11" s="46"/>
      <c r="G11" s="46"/>
      <c r="H11" s="47"/>
      <c r="I11" s="17"/>
      <c r="J11" s="51" t="s">
        <v>27</v>
      </c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2"/>
      <c r="AQ11" s="45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7"/>
      <c r="BE11" s="45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7"/>
      <c r="BS11" s="42">
        <f>BS12+BS20+BS22+BS23</f>
        <v>0</v>
      </c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4"/>
      <c r="CG11" s="42">
        <f>CG12+CG20+CG22+CG23</f>
        <v>0</v>
      </c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4"/>
      <c r="CU11" s="34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6"/>
      <c r="DI11" s="34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6"/>
      <c r="DY11" s="34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6"/>
      <c r="EO11" s="34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6"/>
    </row>
    <row r="12" spans="1:161" s="18" customFormat="1" ht="38.25" customHeight="1">
      <c r="A12" s="45" t="s">
        <v>1</v>
      </c>
      <c r="B12" s="46"/>
      <c r="C12" s="46"/>
      <c r="D12" s="46"/>
      <c r="E12" s="46"/>
      <c r="F12" s="46"/>
      <c r="G12" s="46"/>
      <c r="H12" s="47"/>
      <c r="I12" s="17"/>
      <c r="J12" s="51" t="s">
        <v>28</v>
      </c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2"/>
      <c r="AQ12" s="45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7"/>
      <c r="BE12" s="45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7"/>
      <c r="BS12" s="42">
        <f>BS14+BS16+BS18</f>
        <v>0</v>
      </c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4"/>
      <c r="CG12" s="42">
        <f>CG14+CG16+CG18</f>
        <v>0</v>
      </c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4"/>
      <c r="CU12" s="34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6"/>
      <c r="DI12" s="34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6"/>
      <c r="DY12" s="34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6"/>
      <c r="EO12" s="34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6"/>
    </row>
    <row r="13" spans="1:161" s="16" customFormat="1" ht="12.75">
      <c r="A13" s="25" t="s">
        <v>29</v>
      </c>
      <c r="B13" s="26"/>
      <c r="C13" s="26"/>
      <c r="D13" s="26"/>
      <c r="E13" s="26"/>
      <c r="F13" s="26"/>
      <c r="G13" s="26"/>
      <c r="H13" s="27"/>
      <c r="I13" s="19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8"/>
      <c r="AQ13" s="25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7"/>
      <c r="BE13" s="25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7"/>
      <c r="BS13" s="22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4"/>
      <c r="CG13" s="22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4"/>
      <c r="CU13" s="28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30"/>
      <c r="DI13" s="28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30"/>
      <c r="DY13" s="28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30"/>
      <c r="EO13" s="28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30"/>
    </row>
    <row r="14" spans="1:161" s="18" customFormat="1" ht="37.5" customHeight="1">
      <c r="A14" s="45" t="s">
        <v>2</v>
      </c>
      <c r="B14" s="46"/>
      <c r="C14" s="46"/>
      <c r="D14" s="46"/>
      <c r="E14" s="46"/>
      <c r="F14" s="46"/>
      <c r="G14" s="46"/>
      <c r="H14" s="47"/>
      <c r="I14" s="17"/>
      <c r="J14" s="51" t="s">
        <v>30</v>
      </c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2"/>
      <c r="AQ14" s="45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7"/>
      <c r="BE14" s="45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7"/>
      <c r="BS14" s="42">
        <f>SUM(BS15:CF15)</f>
        <v>0</v>
      </c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4"/>
      <c r="CG14" s="42">
        <f>SUM(CG15:CT15)</f>
        <v>0</v>
      </c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4"/>
      <c r="CU14" s="66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8"/>
      <c r="DI14" s="34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6"/>
      <c r="DY14" s="34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6"/>
      <c r="EO14" s="34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6"/>
    </row>
    <row r="15" spans="1:161" s="16" customFormat="1" ht="17.25" customHeight="1">
      <c r="A15" s="25" t="s">
        <v>31</v>
      </c>
      <c r="B15" s="26"/>
      <c r="C15" s="26"/>
      <c r="D15" s="26"/>
      <c r="E15" s="26"/>
      <c r="F15" s="26"/>
      <c r="G15" s="26"/>
      <c r="H15" s="27"/>
      <c r="I15" s="19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8"/>
      <c r="AQ15" s="25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7"/>
      <c r="BE15" s="25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7"/>
      <c r="BS15" s="22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4"/>
      <c r="CG15" s="22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4"/>
      <c r="CU15" s="31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3"/>
      <c r="DI15" s="28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30"/>
      <c r="DY15" s="31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3"/>
      <c r="EO15" s="28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30"/>
    </row>
    <row r="16" spans="1:161" s="18" customFormat="1" ht="12.75">
      <c r="A16" s="45" t="s">
        <v>3</v>
      </c>
      <c r="B16" s="46"/>
      <c r="C16" s="46"/>
      <c r="D16" s="46"/>
      <c r="E16" s="46"/>
      <c r="F16" s="46"/>
      <c r="G16" s="46"/>
      <c r="H16" s="47"/>
      <c r="I16" s="17"/>
      <c r="J16" s="51" t="s">
        <v>32</v>
      </c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2"/>
      <c r="AQ16" s="45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7"/>
      <c r="BE16" s="45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7"/>
      <c r="BS16" s="42">
        <f>SUM(BS17:CF17)</f>
        <v>0</v>
      </c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4"/>
      <c r="CG16" s="42">
        <f>SUM(CG17:CT17)</f>
        <v>0</v>
      </c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4"/>
      <c r="CU16" s="34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6"/>
      <c r="DI16" s="34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6"/>
      <c r="DY16" s="34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6"/>
      <c r="EO16" s="34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6"/>
    </row>
    <row r="17" spans="1:161" s="16" customFormat="1" ht="15.75" customHeight="1">
      <c r="A17" s="25" t="s">
        <v>33</v>
      </c>
      <c r="B17" s="26"/>
      <c r="C17" s="26"/>
      <c r="D17" s="26"/>
      <c r="E17" s="26"/>
      <c r="F17" s="26"/>
      <c r="G17" s="26"/>
      <c r="H17" s="27"/>
      <c r="I17" s="19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8"/>
      <c r="AQ17" s="25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7"/>
      <c r="BE17" s="25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7"/>
      <c r="BS17" s="22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4"/>
      <c r="CG17" s="22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4"/>
      <c r="CU17" s="28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30"/>
      <c r="DI17" s="28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30"/>
      <c r="DY17" s="28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30"/>
      <c r="EO17" s="28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30"/>
    </row>
    <row r="18" spans="1:161" s="18" customFormat="1" ht="25.5" customHeight="1">
      <c r="A18" s="45" t="s">
        <v>4</v>
      </c>
      <c r="B18" s="46"/>
      <c r="C18" s="46"/>
      <c r="D18" s="46"/>
      <c r="E18" s="46"/>
      <c r="F18" s="46"/>
      <c r="G18" s="46"/>
      <c r="H18" s="47"/>
      <c r="I18" s="17"/>
      <c r="J18" s="51" t="s">
        <v>34</v>
      </c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2"/>
      <c r="AQ18" s="45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7"/>
      <c r="BE18" s="45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7"/>
      <c r="BS18" s="42">
        <f>SUM(BS19:CF19)</f>
        <v>0</v>
      </c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4"/>
      <c r="CG18" s="42">
        <f>SUM(CG19:CT19)</f>
        <v>0</v>
      </c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4"/>
      <c r="CU18" s="42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6"/>
      <c r="DI18" s="34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6"/>
      <c r="DY18" s="34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6"/>
      <c r="EO18" s="34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6"/>
    </row>
    <row r="19" spans="1:161" s="16" customFormat="1" ht="17.25" customHeight="1">
      <c r="A19" s="25" t="s">
        <v>35</v>
      </c>
      <c r="B19" s="26"/>
      <c r="C19" s="26"/>
      <c r="D19" s="26"/>
      <c r="E19" s="26"/>
      <c r="F19" s="26"/>
      <c r="G19" s="26"/>
      <c r="H19" s="27"/>
      <c r="I19" s="19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8"/>
      <c r="AQ19" s="25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7"/>
      <c r="BE19" s="25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7"/>
      <c r="BS19" s="22">
        <f>'[1]TDSheet'!$H$104*0+'[1]TDSheet'!$I$104*0</f>
        <v>0</v>
      </c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4"/>
      <c r="CG19" s="22">
        <f>'[1]TDSheet'!$T$104*0</f>
        <v>0</v>
      </c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4"/>
      <c r="CU19" s="28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30"/>
      <c r="DI19" s="28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30"/>
      <c r="DY19" s="28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30"/>
      <c r="EO19" s="28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30"/>
    </row>
    <row r="20" spans="1:161" s="18" customFormat="1" ht="38.25" customHeight="1">
      <c r="A20" s="45" t="s">
        <v>5</v>
      </c>
      <c r="B20" s="46"/>
      <c r="C20" s="46"/>
      <c r="D20" s="46"/>
      <c r="E20" s="46"/>
      <c r="F20" s="46"/>
      <c r="G20" s="46"/>
      <c r="H20" s="47"/>
      <c r="I20" s="17"/>
      <c r="J20" s="51" t="s">
        <v>36</v>
      </c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2"/>
      <c r="AQ20" s="45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7"/>
      <c r="BE20" s="45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7"/>
      <c r="BS20" s="42">
        <f>SUM(BS21:CF21)</f>
        <v>0</v>
      </c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4"/>
      <c r="CG20" s="42">
        <f>SUM(CG21:CT21)</f>
        <v>0</v>
      </c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4"/>
      <c r="CU20" s="34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6"/>
      <c r="DI20" s="34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6"/>
      <c r="DY20" s="34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6"/>
      <c r="EO20" s="34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6"/>
    </row>
    <row r="21" spans="1:161" s="16" customFormat="1" ht="15" customHeight="1">
      <c r="A21" s="25" t="s">
        <v>76</v>
      </c>
      <c r="B21" s="26"/>
      <c r="C21" s="26"/>
      <c r="D21" s="26"/>
      <c r="E21" s="26"/>
      <c r="F21" s="26"/>
      <c r="G21" s="26"/>
      <c r="H21" s="27"/>
      <c r="I21" s="19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8"/>
      <c r="AQ21" s="25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7"/>
      <c r="BE21" s="25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7"/>
      <c r="BS21" s="22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4"/>
      <c r="CG21" s="22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4"/>
      <c r="CU21" s="28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30"/>
      <c r="DI21" s="28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30"/>
      <c r="DY21" s="28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30"/>
      <c r="EO21" s="28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30"/>
    </row>
    <row r="22" spans="1:161" s="18" customFormat="1" ht="25.5" customHeight="1">
      <c r="A22" s="45" t="s">
        <v>8</v>
      </c>
      <c r="B22" s="46"/>
      <c r="C22" s="46"/>
      <c r="D22" s="46"/>
      <c r="E22" s="46"/>
      <c r="F22" s="46"/>
      <c r="G22" s="46"/>
      <c r="H22" s="47"/>
      <c r="I22" s="17"/>
      <c r="J22" s="51" t="s">
        <v>38</v>
      </c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2"/>
      <c r="AQ22" s="45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7"/>
      <c r="BE22" s="45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7"/>
      <c r="BS22" s="42">
        <v>0</v>
      </c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4"/>
      <c r="CG22" s="42">
        <v>0</v>
      </c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4"/>
      <c r="CU22" s="34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6"/>
      <c r="DI22" s="34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6"/>
      <c r="DY22" s="34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6"/>
      <c r="EO22" s="34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6"/>
    </row>
    <row r="23" spans="1:161" s="18" customFormat="1" ht="25.5" customHeight="1">
      <c r="A23" s="45" t="s">
        <v>22</v>
      </c>
      <c r="B23" s="46"/>
      <c r="C23" s="46"/>
      <c r="D23" s="46"/>
      <c r="E23" s="46"/>
      <c r="F23" s="46"/>
      <c r="G23" s="46"/>
      <c r="H23" s="47"/>
      <c r="I23" s="17"/>
      <c r="J23" s="51" t="s">
        <v>39</v>
      </c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2"/>
      <c r="AQ23" s="45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7"/>
      <c r="BE23" s="45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7"/>
      <c r="BS23" s="42">
        <f>SUM(BS24:CF24)</f>
        <v>0</v>
      </c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4"/>
      <c r="CG23" s="42">
        <f>SUM(CG24:CT24)</f>
        <v>0</v>
      </c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4"/>
      <c r="CU23" s="42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6"/>
      <c r="DI23" s="34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6"/>
      <c r="DY23" s="34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6"/>
      <c r="EO23" s="34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6"/>
    </row>
    <row r="24" spans="1:161" s="16" customFormat="1" ht="15.75" customHeight="1">
      <c r="A24" s="25" t="s">
        <v>40</v>
      </c>
      <c r="B24" s="26"/>
      <c r="C24" s="26"/>
      <c r="D24" s="26"/>
      <c r="E24" s="26"/>
      <c r="F24" s="26"/>
      <c r="G24" s="26"/>
      <c r="H24" s="27"/>
      <c r="I24" s="19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8"/>
      <c r="AQ24" s="25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7"/>
      <c r="BE24" s="25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7"/>
      <c r="BS24" s="22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30"/>
      <c r="CG24" s="22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30"/>
      <c r="CU24" s="31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3"/>
      <c r="DI24" s="28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30"/>
      <c r="DY24" s="28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30"/>
      <c r="EO24" s="28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30"/>
    </row>
    <row r="25" spans="1:161" s="16" customFormat="1" ht="12.75">
      <c r="A25" s="40"/>
      <c r="B25" s="40"/>
      <c r="C25" s="40"/>
      <c r="D25" s="40"/>
      <c r="E25" s="40"/>
      <c r="F25" s="40"/>
      <c r="G25" s="40"/>
      <c r="H25" s="40"/>
      <c r="I25" s="2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</row>
    <row r="26" spans="1:161" s="16" customFormat="1" ht="12.75">
      <c r="A26" s="40"/>
      <c r="B26" s="40"/>
      <c r="C26" s="40"/>
      <c r="D26" s="40"/>
      <c r="E26" s="40"/>
      <c r="F26" s="40"/>
      <c r="G26" s="40"/>
      <c r="H26" s="40"/>
      <c r="I26" s="2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</row>
  </sheetData>
  <sheetProtection/>
  <mergeCells count="187">
    <mergeCell ref="CB3:EG3"/>
    <mergeCell ref="CB4:EG4"/>
    <mergeCell ref="AQ5:AT5"/>
    <mergeCell ref="A8:H9"/>
    <mergeCell ref="I8:AP9"/>
    <mergeCell ref="AQ8:BR8"/>
    <mergeCell ref="BS8:DH8"/>
    <mergeCell ref="DI8:FE8"/>
    <mergeCell ref="AQ9:BD9"/>
    <mergeCell ref="DI10:DX10"/>
    <mergeCell ref="DY10:EN10"/>
    <mergeCell ref="BE9:BR9"/>
    <mergeCell ref="BS9:CF9"/>
    <mergeCell ref="CG9:CT9"/>
    <mergeCell ref="CU9:DH9"/>
    <mergeCell ref="DI9:DX9"/>
    <mergeCell ref="DY9:EN9"/>
    <mergeCell ref="DI11:DX11"/>
    <mergeCell ref="DY11:EN11"/>
    <mergeCell ref="EO9:FE9"/>
    <mergeCell ref="A10:H10"/>
    <mergeCell ref="I10:AP10"/>
    <mergeCell ref="AQ10:BD10"/>
    <mergeCell ref="BE10:BR10"/>
    <mergeCell ref="BS10:CF10"/>
    <mergeCell ref="CG10:CT10"/>
    <mergeCell ref="CU10:DH10"/>
    <mergeCell ref="DI12:DX12"/>
    <mergeCell ref="DY12:EN12"/>
    <mergeCell ref="EO10:FE10"/>
    <mergeCell ref="A11:H11"/>
    <mergeCell ref="J11:AP11"/>
    <mergeCell ref="AQ11:BD11"/>
    <mergeCell ref="BE11:BR11"/>
    <mergeCell ref="BS11:CF11"/>
    <mergeCell ref="CG11:CT11"/>
    <mergeCell ref="CU11:DH11"/>
    <mergeCell ref="DI13:DX13"/>
    <mergeCell ref="DY13:EN13"/>
    <mergeCell ref="EO11:FE11"/>
    <mergeCell ref="A12:H12"/>
    <mergeCell ref="J12:AP12"/>
    <mergeCell ref="AQ12:BD12"/>
    <mergeCell ref="BE12:BR12"/>
    <mergeCell ref="BS12:CF12"/>
    <mergeCell ref="CG12:CT12"/>
    <mergeCell ref="CU12:DH12"/>
    <mergeCell ref="DI14:DX14"/>
    <mergeCell ref="DY14:EN14"/>
    <mergeCell ref="EO12:FE12"/>
    <mergeCell ref="A13:H13"/>
    <mergeCell ref="J13:AP13"/>
    <mergeCell ref="AQ13:BD13"/>
    <mergeCell ref="BE13:BR13"/>
    <mergeCell ref="BS13:CF13"/>
    <mergeCell ref="CG13:CT13"/>
    <mergeCell ref="CU13:DH13"/>
    <mergeCell ref="DI15:DX15"/>
    <mergeCell ref="DY15:EN15"/>
    <mergeCell ref="EO13:FE13"/>
    <mergeCell ref="A14:H14"/>
    <mergeCell ref="J14:AP14"/>
    <mergeCell ref="AQ14:BD14"/>
    <mergeCell ref="BE14:BR14"/>
    <mergeCell ref="BS14:CF14"/>
    <mergeCell ref="CG14:CT14"/>
    <mergeCell ref="CU14:DH14"/>
    <mergeCell ref="DY16:EN16"/>
    <mergeCell ref="EO15:FE15"/>
    <mergeCell ref="EO14:FE14"/>
    <mergeCell ref="A15:H15"/>
    <mergeCell ref="J15:AP15"/>
    <mergeCell ref="AQ15:BD15"/>
    <mergeCell ref="BE15:BR15"/>
    <mergeCell ref="BS15:CF15"/>
    <mergeCell ref="CG15:CT15"/>
    <mergeCell ref="CU15:DH15"/>
    <mergeCell ref="DI17:DX17"/>
    <mergeCell ref="DY17:EN17"/>
    <mergeCell ref="A16:H16"/>
    <mergeCell ref="J16:AP16"/>
    <mergeCell ref="AQ16:BD16"/>
    <mergeCell ref="BE16:BR16"/>
    <mergeCell ref="BS16:CF16"/>
    <mergeCell ref="CG16:CT16"/>
    <mergeCell ref="CU16:DH16"/>
    <mergeCell ref="DI16:DX16"/>
    <mergeCell ref="DY18:EN18"/>
    <mergeCell ref="EO17:FE17"/>
    <mergeCell ref="EO16:FE16"/>
    <mergeCell ref="A17:H17"/>
    <mergeCell ref="J17:AP17"/>
    <mergeCell ref="AQ17:BD17"/>
    <mergeCell ref="BE17:BR17"/>
    <mergeCell ref="BS17:CF17"/>
    <mergeCell ref="CG17:CT17"/>
    <mergeCell ref="CU17:DH17"/>
    <mergeCell ref="DI19:DX19"/>
    <mergeCell ref="DY19:EN19"/>
    <mergeCell ref="A18:H18"/>
    <mergeCell ref="J18:AP18"/>
    <mergeCell ref="AQ18:BD18"/>
    <mergeCell ref="BE18:BR18"/>
    <mergeCell ref="BS18:CF18"/>
    <mergeCell ref="CG18:CT18"/>
    <mergeCell ref="CU18:DH18"/>
    <mergeCell ref="DI18:DX18"/>
    <mergeCell ref="DI20:DX20"/>
    <mergeCell ref="DY20:EN20"/>
    <mergeCell ref="EO18:FE18"/>
    <mergeCell ref="A19:H19"/>
    <mergeCell ref="J19:AP19"/>
    <mergeCell ref="AQ19:BD19"/>
    <mergeCell ref="BE19:BR19"/>
    <mergeCell ref="BS19:CF19"/>
    <mergeCell ref="CG19:CT19"/>
    <mergeCell ref="CU19:DH19"/>
    <mergeCell ref="DI21:DX21"/>
    <mergeCell ref="DY21:EN21"/>
    <mergeCell ref="EO19:FE19"/>
    <mergeCell ref="A20:H20"/>
    <mergeCell ref="J20:AP20"/>
    <mergeCell ref="AQ20:BD20"/>
    <mergeCell ref="BE20:BR20"/>
    <mergeCell ref="BS20:CF20"/>
    <mergeCell ref="CG20:CT20"/>
    <mergeCell ref="CU20:DH20"/>
    <mergeCell ref="DY22:EN22"/>
    <mergeCell ref="EO21:FE21"/>
    <mergeCell ref="EO20:FE20"/>
    <mergeCell ref="A21:H21"/>
    <mergeCell ref="J21:AP21"/>
    <mergeCell ref="AQ21:BD21"/>
    <mergeCell ref="BE21:BR21"/>
    <mergeCell ref="BS21:CF21"/>
    <mergeCell ref="CG21:CT21"/>
    <mergeCell ref="CU21:DH21"/>
    <mergeCell ref="DI23:DX23"/>
    <mergeCell ref="DY23:EN23"/>
    <mergeCell ref="A22:H22"/>
    <mergeCell ref="J22:AP22"/>
    <mergeCell ref="AQ22:BD22"/>
    <mergeCell ref="BE22:BR22"/>
    <mergeCell ref="BS22:CF22"/>
    <mergeCell ref="CG22:CT22"/>
    <mergeCell ref="CU22:DH22"/>
    <mergeCell ref="DI22:DX22"/>
    <mergeCell ref="DI24:DX24"/>
    <mergeCell ref="DY24:EN24"/>
    <mergeCell ref="EO22:FE22"/>
    <mergeCell ref="A23:H23"/>
    <mergeCell ref="J23:AP23"/>
    <mergeCell ref="AQ23:BD23"/>
    <mergeCell ref="BE23:BR23"/>
    <mergeCell ref="BS23:CF23"/>
    <mergeCell ref="CG23:CT23"/>
    <mergeCell ref="CU23:DH23"/>
    <mergeCell ref="DI25:DX25"/>
    <mergeCell ref="DY25:EN25"/>
    <mergeCell ref="EO23:FE23"/>
    <mergeCell ref="A24:H24"/>
    <mergeCell ref="J24:AP24"/>
    <mergeCell ref="AQ24:BD24"/>
    <mergeCell ref="BE24:BR24"/>
    <mergeCell ref="BS24:CF24"/>
    <mergeCell ref="CG24:CT24"/>
    <mergeCell ref="CU24:DH24"/>
    <mergeCell ref="DI26:DX26"/>
    <mergeCell ref="DY26:EN26"/>
    <mergeCell ref="EO24:FE24"/>
    <mergeCell ref="A25:H25"/>
    <mergeCell ref="J25:AP25"/>
    <mergeCell ref="AQ25:BD25"/>
    <mergeCell ref="BE25:BR25"/>
    <mergeCell ref="BS25:CF25"/>
    <mergeCell ref="CG25:CT25"/>
    <mergeCell ref="CU25:DH25"/>
    <mergeCell ref="EO26:FE26"/>
    <mergeCell ref="A6:FE6"/>
    <mergeCell ref="EO25:FE25"/>
    <mergeCell ref="A26:H26"/>
    <mergeCell ref="J26:AP26"/>
    <mergeCell ref="AQ26:BD26"/>
    <mergeCell ref="BE26:BR26"/>
    <mergeCell ref="BS26:CF26"/>
    <mergeCell ref="CG26:CT26"/>
    <mergeCell ref="CU26:DH2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F35"/>
  <sheetViews>
    <sheetView view="pageBreakPreview" zoomScaleSheetLayoutView="100" zoomScalePageLayoutView="0" workbookViewId="0" topLeftCell="A1">
      <selection activeCell="GR14" sqref="GR14"/>
    </sheetView>
  </sheetViews>
  <sheetFormatPr defaultColWidth="0.875" defaultRowHeight="12.75"/>
  <cols>
    <col min="1" max="54" width="0.875" style="11" customWidth="1"/>
    <col min="55" max="55" width="0.37109375" style="11" customWidth="1"/>
    <col min="56" max="56" width="0.875" style="11" hidden="1" customWidth="1"/>
    <col min="57" max="111" width="0.875" style="11" customWidth="1"/>
    <col min="112" max="112" width="3.00390625" style="11" customWidth="1"/>
    <col min="113" max="16384" width="0.875" style="11" customWidth="1"/>
  </cols>
  <sheetData>
    <row r="1" ht="15">
      <c r="FE1" s="12" t="s">
        <v>7</v>
      </c>
    </row>
    <row r="3" spans="79:137" s="13" customFormat="1" ht="15.75">
      <c r="CA3" s="14" t="s">
        <v>25</v>
      </c>
      <c r="CB3" s="53" t="s">
        <v>41</v>
      </c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</row>
    <row r="4" spans="80:137" s="8" customFormat="1" ht="11.25">
      <c r="CB4" s="48" t="s">
        <v>6</v>
      </c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</row>
    <row r="5" spans="42:47" s="13" customFormat="1" ht="15.75">
      <c r="AP5" s="15" t="s">
        <v>52</v>
      </c>
      <c r="AQ5" s="49" t="s">
        <v>81</v>
      </c>
      <c r="AR5" s="49"/>
      <c r="AS5" s="49"/>
      <c r="AT5" s="49"/>
      <c r="AU5" s="13" t="s">
        <v>26</v>
      </c>
    </row>
    <row r="6" spans="1:161" s="13" customFormat="1" ht="21.75" customHeight="1">
      <c r="A6" s="50" t="s">
        <v>48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</row>
    <row r="8" spans="1:161" s="16" customFormat="1" ht="28.5" customHeight="1">
      <c r="A8" s="57" t="s">
        <v>9</v>
      </c>
      <c r="B8" s="58"/>
      <c r="C8" s="58"/>
      <c r="D8" s="58"/>
      <c r="E8" s="58"/>
      <c r="F8" s="58"/>
      <c r="G8" s="58"/>
      <c r="H8" s="59"/>
      <c r="I8" s="57" t="s">
        <v>10</v>
      </c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9"/>
      <c r="AQ8" s="63" t="s">
        <v>13</v>
      </c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5"/>
      <c r="BS8" s="63" t="s">
        <v>14</v>
      </c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5"/>
      <c r="DI8" s="63" t="s">
        <v>18</v>
      </c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5"/>
    </row>
    <row r="9" spans="1:161" s="16" customFormat="1" ht="66" customHeight="1">
      <c r="A9" s="60"/>
      <c r="B9" s="61"/>
      <c r="C9" s="61"/>
      <c r="D9" s="61"/>
      <c r="E9" s="61"/>
      <c r="F9" s="61"/>
      <c r="G9" s="61"/>
      <c r="H9" s="62"/>
      <c r="I9" s="60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2"/>
      <c r="AQ9" s="63" t="s">
        <v>11</v>
      </c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5"/>
      <c r="BE9" s="63" t="s">
        <v>12</v>
      </c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5"/>
      <c r="BS9" s="63" t="s">
        <v>15</v>
      </c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5"/>
      <c r="CG9" s="63" t="s">
        <v>16</v>
      </c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5"/>
      <c r="CU9" s="63" t="s">
        <v>17</v>
      </c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5"/>
      <c r="DI9" s="63" t="s">
        <v>19</v>
      </c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5"/>
      <c r="DY9" s="63" t="s">
        <v>20</v>
      </c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5"/>
      <c r="EO9" s="63" t="s">
        <v>21</v>
      </c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5"/>
    </row>
    <row r="10" spans="1:161" s="16" customFormat="1" ht="12.75">
      <c r="A10" s="54" t="s">
        <v>0</v>
      </c>
      <c r="B10" s="55"/>
      <c r="C10" s="55"/>
      <c r="D10" s="55"/>
      <c r="E10" s="55"/>
      <c r="F10" s="55"/>
      <c r="G10" s="55"/>
      <c r="H10" s="56"/>
      <c r="I10" s="54" t="s">
        <v>1</v>
      </c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6"/>
      <c r="AQ10" s="54" t="s">
        <v>2</v>
      </c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6"/>
      <c r="BE10" s="54" t="s">
        <v>3</v>
      </c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6"/>
      <c r="BS10" s="54" t="s">
        <v>4</v>
      </c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6"/>
      <c r="CG10" s="54" t="s">
        <v>5</v>
      </c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6"/>
      <c r="CU10" s="54" t="s">
        <v>8</v>
      </c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6"/>
      <c r="DI10" s="54" t="s">
        <v>22</v>
      </c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6"/>
      <c r="DY10" s="54" t="s">
        <v>23</v>
      </c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6"/>
      <c r="EO10" s="54" t="s">
        <v>24</v>
      </c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6"/>
    </row>
    <row r="11" spans="1:161" s="18" customFormat="1" ht="12.75">
      <c r="A11" s="45" t="s">
        <v>0</v>
      </c>
      <c r="B11" s="46"/>
      <c r="C11" s="46"/>
      <c r="D11" s="46"/>
      <c r="E11" s="46"/>
      <c r="F11" s="46"/>
      <c r="G11" s="46"/>
      <c r="H11" s="47"/>
      <c r="I11" s="17"/>
      <c r="J11" s="51" t="s">
        <v>27</v>
      </c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2"/>
      <c r="AQ11" s="45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7"/>
      <c r="BE11" s="45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7"/>
      <c r="BS11" s="42">
        <f>BS12+BS26+BS33+BS34</f>
        <v>388479.64951</v>
      </c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6"/>
      <c r="CG11" s="42">
        <f>CG12+CG26+CG33+CG34</f>
        <v>354883.85951000004</v>
      </c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6"/>
      <c r="CU11" s="34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6"/>
      <c r="DI11" s="34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6"/>
      <c r="DY11" s="34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6"/>
      <c r="EO11" s="34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6"/>
    </row>
    <row r="12" spans="1:161" s="18" customFormat="1" ht="38.25" customHeight="1">
      <c r="A12" s="45" t="s">
        <v>1</v>
      </c>
      <c r="B12" s="46"/>
      <c r="C12" s="46"/>
      <c r="D12" s="46"/>
      <c r="E12" s="46"/>
      <c r="F12" s="46"/>
      <c r="G12" s="46"/>
      <c r="H12" s="47"/>
      <c r="I12" s="17"/>
      <c r="J12" s="51" t="s">
        <v>28</v>
      </c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2"/>
      <c r="AQ12" s="45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7"/>
      <c r="BE12" s="45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7"/>
      <c r="BS12" s="42">
        <f>BS14+BS19+BS22</f>
        <v>384358.17351</v>
      </c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6"/>
      <c r="CG12" s="42">
        <f>CG14+CG19+CG22</f>
        <v>350774.35351000004</v>
      </c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6"/>
      <c r="CU12" s="34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6"/>
      <c r="DI12" s="34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6"/>
      <c r="DY12" s="34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6"/>
      <c r="EO12" s="34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6"/>
    </row>
    <row r="13" spans="1:161" s="16" customFormat="1" ht="12.75">
      <c r="A13" s="25" t="s">
        <v>29</v>
      </c>
      <c r="B13" s="26"/>
      <c r="C13" s="26"/>
      <c r="D13" s="26"/>
      <c r="E13" s="26"/>
      <c r="F13" s="26"/>
      <c r="G13" s="26"/>
      <c r="H13" s="27"/>
      <c r="I13" s="19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8"/>
      <c r="AQ13" s="25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7"/>
      <c r="BE13" s="25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7"/>
      <c r="BS13" s="28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30"/>
      <c r="CG13" s="28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30"/>
      <c r="CU13" s="28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30"/>
      <c r="DI13" s="28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30"/>
      <c r="DY13" s="28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30"/>
      <c r="EO13" s="28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30"/>
    </row>
    <row r="14" spans="1:161" s="18" customFormat="1" ht="37.5" customHeight="1">
      <c r="A14" s="45" t="s">
        <v>2</v>
      </c>
      <c r="B14" s="46"/>
      <c r="C14" s="46"/>
      <c r="D14" s="46"/>
      <c r="E14" s="46"/>
      <c r="F14" s="46"/>
      <c r="G14" s="46"/>
      <c r="H14" s="47"/>
      <c r="I14" s="17"/>
      <c r="J14" s="51" t="s">
        <v>30</v>
      </c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2"/>
      <c r="AQ14" s="45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7"/>
      <c r="BE14" s="45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7"/>
      <c r="BS14" s="42">
        <f>SUM(BS15:CF18)</f>
        <v>139922.977</v>
      </c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4"/>
      <c r="CG14" s="42">
        <f>SUM(CG15:CT18)</f>
        <v>125575.557</v>
      </c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4"/>
      <c r="CU14" s="66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8"/>
      <c r="DI14" s="34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6"/>
      <c r="DY14" s="34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6"/>
      <c r="EO14" s="34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6"/>
    </row>
    <row r="15" spans="1:161" s="16" customFormat="1" ht="75.75" customHeight="1">
      <c r="A15" s="25" t="s">
        <v>31</v>
      </c>
      <c r="B15" s="26"/>
      <c r="C15" s="26"/>
      <c r="D15" s="26"/>
      <c r="E15" s="26"/>
      <c r="F15" s="26"/>
      <c r="G15" s="26"/>
      <c r="H15" s="27"/>
      <c r="I15" s="19"/>
      <c r="J15" s="69" t="s">
        <v>95</v>
      </c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70"/>
      <c r="AQ15" s="25" t="s">
        <v>70</v>
      </c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7"/>
      <c r="BE15" s="25" t="s">
        <v>72</v>
      </c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7"/>
      <c r="BS15" s="22">
        <f>'[2]Строительство'!$F$28</f>
        <v>27857.74</v>
      </c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30"/>
      <c r="CG15" s="22">
        <f>'[2]Строительство'!$I$28</f>
        <v>24959.920000000002</v>
      </c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30"/>
      <c r="CU15" s="31" t="s">
        <v>94</v>
      </c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3"/>
      <c r="DI15" s="28">
        <v>3.31</v>
      </c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30"/>
      <c r="DY15" s="31" t="s">
        <v>111</v>
      </c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3"/>
      <c r="EO15" s="28">
        <v>1</v>
      </c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30"/>
    </row>
    <row r="16" spans="1:161" s="16" customFormat="1" ht="70.5" customHeight="1">
      <c r="A16" s="25" t="s">
        <v>56</v>
      </c>
      <c r="B16" s="26"/>
      <c r="C16" s="26"/>
      <c r="D16" s="26"/>
      <c r="E16" s="26"/>
      <c r="F16" s="26"/>
      <c r="G16" s="26"/>
      <c r="H16" s="27"/>
      <c r="I16" s="19"/>
      <c r="J16" s="69" t="s">
        <v>96</v>
      </c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70"/>
      <c r="AQ16" s="25" t="s">
        <v>70</v>
      </c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7"/>
      <c r="BE16" s="25" t="s">
        <v>88</v>
      </c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7"/>
      <c r="BS16" s="22">
        <f>'[2]Строительство'!$F$45</f>
        <v>89186.63000000002</v>
      </c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30"/>
      <c r="CG16" s="22">
        <f>'[2]Строительство'!$I$45</f>
        <v>81862.12000000001</v>
      </c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30"/>
      <c r="CU16" s="31" t="s">
        <v>94</v>
      </c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3"/>
      <c r="DI16" s="28">
        <v>14.6</v>
      </c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30"/>
      <c r="DY16" s="31" t="s">
        <v>112</v>
      </c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3"/>
      <c r="EO16" s="28">
        <v>1</v>
      </c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30"/>
    </row>
    <row r="17" spans="1:161" s="16" customFormat="1" ht="81.75" customHeight="1">
      <c r="A17" s="25" t="s">
        <v>62</v>
      </c>
      <c r="B17" s="26"/>
      <c r="C17" s="26"/>
      <c r="D17" s="26"/>
      <c r="E17" s="26"/>
      <c r="F17" s="26"/>
      <c r="G17" s="26"/>
      <c r="H17" s="27"/>
      <c r="I17" s="19"/>
      <c r="J17" s="37" t="s">
        <v>97</v>
      </c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8"/>
      <c r="AQ17" s="25" t="s">
        <v>70</v>
      </c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7"/>
      <c r="BE17" s="25" t="s">
        <v>88</v>
      </c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7"/>
      <c r="BS17" s="22">
        <f>'[2]Строительство'!$F$62</f>
        <v>8988.396999999999</v>
      </c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30"/>
      <c r="CG17" s="22">
        <f>'[2]Строительство'!$I$62</f>
        <v>6837.816999999998</v>
      </c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30"/>
      <c r="CU17" s="31" t="s">
        <v>94</v>
      </c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3"/>
      <c r="DI17" s="28">
        <v>1.15</v>
      </c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30"/>
      <c r="DY17" s="31" t="s">
        <v>113</v>
      </c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3"/>
      <c r="EO17" s="28" t="s">
        <v>68</v>
      </c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30"/>
    </row>
    <row r="18" spans="1:161" s="16" customFormat="1" ht="66.75" customHeight="1">
      <c r="A18" s="25" t="s">
        <v>63</v>
      </c>
      <c r="B18" s="26"/>
      <c r="C18" s="26"/>
      <c r="D18" s="26"/>
      <c r="E18" s="26"/>
      <c r="F18" s="26"/>
      <c r="G18" s="26"/>
      <c r="H18" s="27"/>
      <c r="I18" s="19"/>
      <c r="J18" s="37" t="s">
        <v>98</v>
      </c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8"/>
      <c r="AQ18" s="25" t="s">
        <v>70</v>
      </c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7"/>
      <c r="BE18" s="25" t="s">
        <v>88</v>
      </c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7"/>
      <c r="BS18" s="22">
        <f>'[2]Строительство'!$F$79</f>
        <v>13890.21</v>
      </c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30"/>
      <c r="CG18" s="22">
        <f>'[2]Строительство'!$I$79</f>
        <v>11915.7</v>
      </c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30"/>
      <c r="CU18" s="31" t="s">
        <v>44</v>
      </c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3"/>
      <c r="DI18" s="28">
        <v>1.3</v>
      </c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30"/>
      <c r="DY18" s="28" t="s">
        <v>67</v>
      </c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30"/>
      <c r="EO18" s="28">
        <v>1</v>
      </c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30"/>
    </row>
    <row r="19" spans="1:161" s="18" customFormat="1" ht="12.75">
      <c r="A19" s="45" t="s">
        <v>3</v>
      </c>
      <c r="B19" s="46"/>
      <c r="C19" s="46"/>
      <c r="D19" s="46"/>
      <c r="E19" s="46"/>
      <c r="F19" s="46"/>
      <c r="G19" s="46"/>
      <c r="H19" s="47"/>
      <c r="I19" s="17"/>
      <c r="J19" s="51" t="s">
        <v>32</v>
      </c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2"/>
      <c r="AQ19" s="45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7"/>
      <c r="BE19" s="45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7"/>
      <c r="BS19" s="42">
        <f>SUM(BS20:CF21)</f>
        <v>125734.707</v>
      </c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6"/>
      <c r="CG19" s="42">
        <f>SUM(CG20:CT21)</f>
        <v>113263.557</v>
      </c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6"/>
      <c r="CU19" s="34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6"/>
      <c r="DI19" s="34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6"/>
      <c r="DY19" s="34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6"/>
      <c r="EO19" s="34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6"/>
    </row>
    <row r="20" spans="1:161" s="16" customFormat="1" ht="64.5" customHeight="1">
      <c r="A20" s="25" t="s">
        <v>33</v>
      </c>
      <c r="B20" s="26"/>
      <c r="C20" s="26"/>
      <c r="D20" s="26"/>
      <c r="E20" s="26"/>
      <c r="F20" s="26"/>
      <c r="G20" s="26"/>
      <c r="H20" s="27"/>
      <c r="I20" s="19"/>
      <c r="J20" s="69" t="s">
        <v>93</v>
      </c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70"/>
      <c r="AQ20" s="25" t="s">
        <v>87</v>
      </c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7"/>
      <c r="BE20" s="25" t="s">
        <v>69</v>
      </c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7"/>
      <c r="BS20" s="22">
        <v>16883.11</v>
      </c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30"/>
      <c r="CG20" s="22">
        <f>'[2]ПИР будущих лет'!$H$11</f>
        <v>4411.96</v>
      </c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30"/>
      <c r="CU20" s="31" t="s">
        <v>94</v>
      </c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3"/>
      <c r="DI20" s="28">
        <v>3.7</v>
      </c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30"/>
      <c r="DY20" s="63" t="s">
        <v>114</v>
      </c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5"/>
      <c r="EO20" s="28">
        <v>1</v>
      </c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30"/>
    </row>
    <row r="21" spans="1:161" s="16" customFormat="1" ht="78.75" customHeight="1">
      <c r="A21" s="25" t="s">
        <v>57</v>
      </c>
      <c r="B21" s="26"/>
      <c r="C21" s="26"/>
      <c r="D21" s="26"/>
      <c r="E21" s="26"/>
      <c r="F21" s="26"/>
      <c r="G21" s="26"/>
      <c r="H21" s="27"/>
      <c r="I21" s="19"/>
      <c r="J21" s="37" t="s">
        <v>43</v>
      </c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8"/>
      <c r="AQ21" s="25" t="s">
        <v>87</v>
      </c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7"/>
      <c r="BE21" s="25" t="s">
        <v>72</v>
      </c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7"/>
      <c r="BS21" s="22">
        <f>'[2]Строительство'!$I$159+'[2]Строительство'!$I$169+'[2]Строительство'!$I$233</f>
        <v>108851.597</v>
      </c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30"/>
      <c r="CG21" s="22">
        <f>'[2]Строительство'!$I$159+'[2]Строительство'!$I$169+'[2]Строительство'!$I$233</f>
        <v>108851.597</v>
      </c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30"/>
      <c r="CU21" s="31" t="s">
        <v>75</v>
      </c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3"/>
      <c r="DI21" s="28" t="s">
        <v>68</v>
      </c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30"/>
      <c r="DY21" s="28" t="s">
        <v>68</v>
      </c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30"/>
      <c r="EO21" s="28" t="s">
        <v>68</v>
      </c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30"/>
    </row>
    <row r="22" spans="1:161" s="18" customFormat="1" ht="25.5" customHeight="1">
      <c r="A22" s="45" t="s">
        <v>4</v>
      </c>
      <c r="B22" s="46"/>
      <c r="C22" s="46"/>
      <c r="D22" s="46"/>
      <c r="E22" s="46"/>
      <c r="F22" s="46"/>
      <c r="G22" s="46"/>
      <c r="H22" s="47"/>
      <c r="I22" s="17"/>
      <c r="J22" s="51" t="s">
        <v>34</v>
      </c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2"/>
      <c r="AQ22" s="45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7"/>
      <c r="BE22" s="45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7"/>
      <c r="BS22" s="42">
        <f>SUM(BS23:CF25)</f>
        <v>118700.48951000001</v>
      </c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6"/>
      <c r="CG22" s="42">
        <f>SUM(CG23:CT25)</f>
        <v>111935.23951000001</v>
      </c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6"/>
      <c r="CU22" s="42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6"/>
      <c r="DI22" s="34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6"/>
      <c r="DY22" s="34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6"/>
      <c r="EO22" s="34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6"/>
    </row>
    <row r="23" spans="1:161" s="16" customFormat="1" ht="131.25" customHeight="1">
      <c r="A23" s="25" t="s">
        <v>35</v>
      </c>
      <c r="B23" s="26"/>
      <c r="C23" s="26"/>
      <c r="D23" s="26"/>
      <c r="E23" s="26"/>
      <c r="F23" s="26"/>
      <c r="G23" s="26"/>
      <c r="H23" s="27"/>
      <c r="I23" s="19"/>
      <c r="J23" s="69" t="s">
        <v>49</v>
      </c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70"/>
      <c r="AQ23" s="25" t="s">
        <v>71</v>
      </c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7"/>
      <c r="BE23" s="25" t="s">
        <v>72</v>
      </c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7"/>
      <c r="BS23" s="22">
        <f>'[2]Строительство'!$F$277</f>
        <v>109328.77000000002</v>
      </c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30"/>
      <c r="CG23" s="22">
        <f>'[2]Строительство'!$I$277</f>
        <v>102563.52000000002</v>
      </c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30"/>
      <c r="CU23" s="28" t="s">
        <v>44</v>
      </c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30"/>
      <c r="DI23" s="28">
        <v>2.1945</v>
      </c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30"/>
      <c r="DY23" s="31" t="s">
        <v>126</v>
      </c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30"/>
      <c r="EO23" s="28" t="s">
        <v>68</v>
      </c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30"/>
    </row>
    <row r="24" spans="1:161" s="16" customFormat="1" ht="128.25" customHeight="1">
      <c r="A24" s="25" t="s">
        <v>64</v>
      </c>
      <c r="B24" s="26"/>
      <c r="C24" s="26"/>
      <c r="D24" s="26"/>
      <c r="E24" s="26"/>
      <c r="F24" s="26"/>
      <c r="G24" s="26"/>
      <c r="H24" s="27"/>
      <c r="I24" s="19"/>
      <c r="J24" s="37" t="s">
        <v>127</v>
      </c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8"/>
      <c r="AQ24" s="25" t="s">
        <v>108</v>
      </c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7"/>
      <c r="BE24" s="25" t="s">
        <v>88</v>
      </c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7"/>
      <c r="BS24" s="22">
        <f>'[2]Строительство'!$I$312</f>
        <v>1918.1856179999997</v>
      </c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30"/>
      <c r="CG24" s="22">
        <f>'[2]Строительство'!$I$312</f>
        <v>1918.1856179999997</v>
      </c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30"/>
      <c r="CU24" s="31" t="s">
        <v>44</v>
      </c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3"/>
      <c r="DI24" s="28" t="s">
        <v>68</v>
      </c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30"/>
      <c r="DY24" s="28" t="s">
        <v>68</v>
      </c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30"/>
      <c r="EO24" s="28" t="s">
        <v>68</v>
      </c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30"/>
    </row>
    <row r="25" spans="1:161" s="16" customFormat="1" ht="123.75" customHeight="1">
      <c r="A25" s="25" t="s">
        <v>65</v>
      </c>
      <c r="B25" s="26"/>
      <c r="C25" s="26"/>
      <c r="D25" s="26"/>
      <c r="E25" s="26"/>
      <c r="F25" s="26"/>
      <c r="G25" s="26"/>
      <c r="H25" s="27"/>
      <c r="I25" s="19"/>
      <c r="J25" s="37" t="s">
        <v>99</v>
      </c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8"/>
      <c r="AQ25" s="25" t="s">
        <v>108</v>
      </c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7"/>
      <c r="BE25" s="25" t="s">
        <v>72</v>
      </c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7"/>
      <c r="BS25" s="22">
        <f>'[2]Строительство'!$I$329</f>
        <v>7453.5338919999995</v>
      </c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30"/>
      <c r="CG25" s="22">
        <f>'[2]Строительство'!$I$329</f>
        <v>7453.5338919999995</v>
      </c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30"/>
      <c r="CU25" s="31" t="s">
        <v>44</v>
      </c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3"/>
      <c r="DI25" s="28" t="s">
        <v>68</v>
      </c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30"/>
      <c r="DY25" s="31" t="s">
        <v>68</v>
      </c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3"/>
      <c r="EO25" s="28" t="s">
        <v>68</v>
      </c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30"/>
    </row>
    <row r="26" spans="1:161" s="18" customFormat="1" ht="38.25" customHeight="1">
      <c r="A26" s="45" t="s">
        <v>5</v>
      </c>
      <c r="B26" s="46"/>
      <c r="C26" s="46"/>
      <c r="D26" s="46"/>
      <c r="E26" s="46"/>
      <c r="F26" s="46"/>
      <c r="G26" s="46"/>
      <c r="H26" s="47"/>
      <c r="I26" s="17"/>
      <c r="J26" s="51" t="s">
        <v>36</v>
      </c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2"/>
      <c r="AQ26" s="45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7"/>
      <c r="BE26" s="45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7"/>
      <c r="BS26" s="42">
        <f>SUM(BS27:CF32)</f>
        <v>3604.526</v>
      </c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6"/>
      <c r="CG26" s="42">
        <f>SUM(CG27:CT32)</f>
        <v>3592.556</v>
      </c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6"/>
      <c r="CU26" s="34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6"/>
      <c r="DI26" s="34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6"/>
      <c r="DY26" s="34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6"/>
      <c r="EO26" s="34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6"/>
    </row>
    <row r="27" spans="1:161" s="16" customFormat="1" ht="31.5" customHeight="1">
      <c r="A27" s="25" t="s">
        <v>37</v>
      </c>
      <c r="B27" s="26"/>
      <c r="C27" s="26"/>
      <c r="D27" s="26"/>
      <c r="E27" s="26"/>
      <c r="F27" s="26"/>
      <c r="G27" s="26"/>
      <c r="H27" s="27"/>
      <c r="I27" s="19"/>
      <c r="J27" s="37" t="s">
        <v>89</v>
      </c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8"/>
      <c r="AQ27" s="25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7"/>
      <c r="BE27" s="25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7"/>
      <c r="BS27" s="22">
        <f>'[2]Оборудование'!$H$13</f>
        <v>479.70000000000005</v>
      </c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30"/>
      <c r="CG27" s="22">
        <f>'[2]Оборудование'!$H$13</f>
        <v>479.70000000000005</v>
      </c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30"/>
      <c r="CU27" s="28" t="s">
        <v>44</v>
      </c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30"/>
      <c r="DI27" s="28" t="s">
        <v>68</v>
      </c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30"/>
      <c r="DY27" s="28" t="s">
        <v>68</v>
      </c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30"/>
      <c r="EO27" s="28" t="s">
        <v>68</v>
      </c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30"/>
    </row>
    <row r="28" spans="1:161" s="16" customFormat="1" ht="31.5" customHeight="1">
      <c r="A28" s="25" t="s">
        <v>58</v>
      </c>
      <c r="B28" s="26"/>
      <c r="C28" s="26"/>
      <c r="D28" s="26"/>
      <c r="E28" s="26"/>
      <c r="F28" s="26"/>
      <c r="G28" s="26"/>
      <c r="H28" s="27"/>
      <c r="I28" s="19"/>
      <c r="J28" s="37" t="s">
        <v>90</v>
      </c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8"/>
      <c r="AQ28" s="25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7"/>
      <c r="BE28" s="25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7"/>
      <c r="BS28" s="22">
        <f>'[2]Оборудование'!$H$21</f>
        <v>159.89600000000002</v>
      </c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30"/>
      <c r="CG28" s="22">
        <f>'[2]Оборудование'!$H$21</f>
        <v>159.89600000000002</v>
      </c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30"/>
      <c r="CU28" s="28" t="s">
        <v>44</v>
      </c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30"/>
      <c r="DI28" s="28" t="s">
        <v>68</v>
      </c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30"/>
      <c r="DY28" s="28" t="s">
        <v>68</v>
      </c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30"/>
      <c r="EO28" s="28" t="s">
        <v>68</v>
      </c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30"/>
    </row>
    <row r="29" spans="1:161" s="16" customFormat="1" ht="28.5" customHeight="1">
      <c r="A29" s="25" t="s">
        <v>59</v>
      </c>
      <c r="B29" s="26"/>
      <c r="C29" s="26"/>
      <c r="D29" s="26"/>
      <c r="E29" s="26"/>
      <c r="F29" s="26"/>
      <c r="G29" s="26"/>
      <c r="H29" s="27"/>
      <c r="I29" s="19"/>
      <c r="J29" s="37" t="s">
        <v>91</v>
      </c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8"/>
      <c r="AQ29" s="25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7"/>
      <c r="BE29" s="25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7"/>
      <c r="BS29" s="22">
        <f>'[2]Оборудование'!$G$28+'[2]Оборудование'!$H$28</f>
        <v>1009.47</v>
      </c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30"/>
      <c r="CG29" s="22">
        <f>'[2]Оборудование'!$H$28</f>
        <v>997.5</v>
      </c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30"/>
      <c r="CU29" s="28" t="s">
        <v>44</v>
      </c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30"/>
      <c r="DI29" s="28" t="s">
        <v>68</v>
      </c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30"/>
      <c r="DY29" s="28" t="s">
        <v>68</v>
      </c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30"/>
      <c r="EO29" s="28" t="s">
        <v>68</v>
      </c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30"/>
    </row>
    <row r="30" spans="1:162" s="16" customFormat="1" ht="27" customHeight="1">
      <c r="A30" s="25" t="s">
        <v>60</v>
      </c>
      <c r="B30" s="26"/>
      <c r="C30" s="26"/>
      <c r="D30" s="26"/>
      <c r="E30" s="26"/>
      <c r="F30" s="26"/>
      <c r="G30" s="26"/>
      <c r="H30" s="27"/>
      <c r="I30" s="19"/>
      <c r="J30" s="37" t="s">
        <v>45</v>
      </c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8"/>
      <c r="AQ30" s="25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7"/>
      <c r="BE30" s="25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7"/>
      <c r="BS30" s="22">
        <f>'[2]Оборудование'!$H$39</f>
        <v>1391.5</v>
      </c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4"/>
      <c r="CG30" s="22">
        <f>'[2]Оборудование'!$H$39</f>
        <v>1391.5</v>
      </c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4"/>
      <c r="CU30" s="28" t="s">
        <v>44</v>
      </c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30"/>
      <c r="DI30" s="28" t="s">
        <v>68</v>
      </c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30"/>
      <c r="DY30" s="28" t="s">
        <v>68</v>
      </c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30"/>
      <c r="EO30" s="28" t="s">
        <v>68</v>
      </c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30"/>
      <c r="FF30" s="20"/>
    </row>
    <row r="31" spans="1:161" s="16" customFormat="1" ht="27" customHeight="1">
      <c r="A31" s="25" t="s">
        <v>66</v>
      </c>
      <c r="B31" s="26"/>
      <c r="C31" s="26"/>
      <c r="D31" s="26"/>
      <c r="E31" s="26"/>
      <c r="F31" s="26"/>
      <c r="G31" s="26"/>
      <c r="H31" s="27"/>
      <c r="I31" s="19"/>
      <c r="J31" s="37" t="s">
        <v>46</v>
      </c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8"/>
      <c r="AQ31" s="25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7"/>
      <c r="BE31" s="25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7"/>
      <c r="BS31" s="22">
        <v>0</v>
      </c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30"/>
      <c r="CG31" s="22">
        <v>0</v>
      </c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30"/>
      <c r="CU31" s="28" t="s">
        <v>44</v>
      </c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30"/>
      <c r="DI31" s="28" t="s">
        <v>68</v>
      </c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30"/>
      <c r="DY31" s="28" t="s">
        <v>68</v>
      </c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30"/>
      <c r="EO31" s="28" t="s">
        <v>68</v>
      </c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30"/>
    </row>
    <row r="32" spans="1:161" s="16" customFormat="1" ht="27" customHeight="1">
      <c r="A32" s="25" t="s">
        <v>100</v>
      </c>
      <c r="B32" s="26"/>
      <c r="C32" s="26"/>
      <c r="D32" s="26"/>
      <c r="E32" s="26"/>
      <c r="F32" s="26"/>
      <c r="G32" s="26"/>
      <c r="H32" s="27"/>
      <c r="I32" s="19"/>
      <c r="J32" s="37" t="s">
        <v>47</v>
      </c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8"/>
      <c r="AQ32" s="25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7"/>
      <c r="BE32" s="25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7"/>
      <c r="BS32" s="22">
        <f>'[2]Оборудование'!$H$52+'[2]Оборудование'!$H$53</f>
        <v>563.96</v>
      </c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30"/>
      <c r="CG32" s="22">
        <f>'[2]Оборудование'!$H$52+'[2]Оборудование'!$H$53</f>
        <v>563.96</v>
      </c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30"/>
      <c r="CU32" s="28" t="s">
        <v>44</v>
      </c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30"/>
      <c r="DI32" s="28" t="s">
        <v>68</v>
      </c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30"/>
      <c r="DY32" s="28" t="s">
        <v>68</v>
      </c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30"/>
      <c r="EO32" s="28" t="s">
        <v>68</v>
      </c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30"/>
    </row>
    <row r="33" spans="1:161" s="18" customFormat="1" ht="25.5" customHeight="1">
      <c r="A33" s="45" t="s">
        <v>8</v>
      </c>
      <c r="B33" s="46"/>
      <c r="C33" s="46"/>
      <c r="D33" s="46"/>
      <c r="E33" s="46"/>
      <c r="F33" s="46"/>
      <c r="G33" s="46"/>
      <c r="H33" s="47"/>
      <c r="I33" s="17"/>
      <c r="J33" s="51" t="s">
        <v>38</v>
      </c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2"/>
      <c r="AQ33" s="45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7"/>
      <c r="BE33" s="45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7"/>
      <c r="BS33" s="42">
        <v>0</v>
      </c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6"/>
      <c r="CG33" s="42">
        <v>0</v>
      </c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6"/>
      <c r="CU33" s="34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6"/>
      <c r="DI33" s="34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6"/>
      <c r="DY33" s="34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6"/>
      <c r="EO33" s="34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6"/>
    </row>
    <row r="34" spans="1:161" s="18" customFormat="1" ht="25.5" customHeight="1">
      <c r="A34" s="45" t="s">
        <v>22</v>
      </c>
      <c r="B34" s="46"/>
      <c r="C34" s="46"/>
      <c r="D34" s="46"/>
      <c r="E34" s="46"/>
      <c r="F34" s="46"/>
      <c r="G34" s="46"/>
      <c r="H34" s="47"/>
      <c r="I34" s="17"/>
      <c r="J34" s="51" t="s">
        <v>39</v>
      </c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2"/>
      <c r="AQ34" s="45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7"/>
      <c r="BE34" s="45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7"/>
      <c r="BS34" s="42">
        <f>BS35</f>
        <v>516.95</v>
      </c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6"/>
      <c r="CG34" s="42">
        <f>CG35</f>
        <v>516.95</v>
      </c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6"/>
      <c r="CU34" s="34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6"/>
      <c r="DI34" s="34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6"/>
      <c r="DY34" s="34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6"/>
      <c r="EO34" s="34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6"/>
    </row>
    <row r="35" spans="1:161" s="16" customFormat="1" ht="24.75" customHeight="1">
      <c r="A35" s="25" t="s">
        <v>109</v>
      </c>
      <c r="B35" s="26"/>
      <c r="C35" s="26"/>
      <c r="D35" s="26"/>
      <c r="E35" s="26"/>
      <c r="F35" s="26"/>
      <c r="G35" s="26"/>
      <c r="H35" s="27"/>
      <c r="I35" s="19"/>
      <c r="J35" s="37" t="s">
        <v>110</v>
      </c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8"/>
      <c r="AQ35" s="25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7"/>
      <c r="BE35" s="25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7"/>
      <c r="BS35" s="22">
        <f>'[2]ПВНА'!$K$30</f>
        <v>516.95</v>
      </c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30"/>
      <c r="CG35" s="22">
        <f>'[2]ПВНА'!$K$30</f>
        <v>516.95</v>
      </c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30"/>
      <c r="CU35" s="28" t="s">
        <v>44</v>
      </c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30"/>
      <c r="DI35" s="28" t="s">
        <v>68</v>
      </c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30"/>
      <c r="DY35" s="28" t="s">
        <v>68</v>
      </c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30"/>
      <c r="EO35" s="28" t="s">
        <v>68</v>
      </c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30"/>
    </row>
  </sheetData>
  <sheetProtection/>
  <mergeCells count="277">
    <mergeCell ref="CB3:EG3"/>
    <mergeCell ref="CB4:EG4"/>
    <mergeCell ref="AQ5:AT5"/>
    <mergeCell ref="A8:H9"/>
    <mergeCell ref="I8:AP9"/>
    <mergeCell ref="AQ8:BR8"/>
    <mergeCell ref="BS8:DH8"/>
    <mergeCell ref="DI8:FE8"/>
    <mergeCell ref="AQ9:BD9"/>
    <mergeCell ref="A6:FE6"/>
    <mergeCell ref="BE9:BR9"/>
    <mergeCell ref="BS9:CF9"/>
    <mergeCell ref="CG9:CT9"/>
    <mergeCell ref="CU9:DH9"/>
    <mergeCell ref="DI9:DX9"/>
    <mergeCell ref="DY9:EN9"/>
    <mergeCell ref="EO9:FE9"/>
    <mergeCell ref="A10:H10"/>
    <mergeCell ref="I10:AP10"/>
    <mergeCell ref="AQ10:BD10"/>
    <mergeCell ref="BE10:BR10"/>
    <mergeCell ref="BS10:CF10"/>
    <mergeCell ref="CG10:CT10"/>
    <mergeCell ref="CU10:DH10"/>
    <mergeCell ref="DI10:DX10"/>
    <mergeCell ref="DY10:EN10"/>
    <mergeCell ref="EO10:FE10"/>
    <mergeCell ref="A11:H11"/>
    <mergeCell ref="J11:AP11"/>
    <mergeCell ref="AQ11:BD11"/>
    <mergeCell ref="BE11:BR11"/>
    <mergeCell ref="BS11:CF11"/>
    <mergeCell ref="CG11:CT11"/>
    <mergeCell ref="CU11:DH11"/>
    <mergeCell ref="DI11:DX11"/>
    <mergeCell ref="DY11:EN11"/>
    <mergeCell ref="EO11:FE11"/>
    <mergeCell ref="A12:H12"/>
    <mergeCell ref="J12:AP12"/>
    <mergeCell ref="AQ12:BD12"/>
    <mergeCell ref="BE12:BR12"/>
    <mergeCell ref="BS12:CF12"/>
    <mergeCell ref="CG12:CT12"/>
    <mergeCell ref="CU12:DH12"/>
    <mergeCell ref="DI12:DX12"/>
    <mergeCell ref="DY12:EN12"/>
    <mergeCell ref="EO12:FE12"/>
    <mergeCell ref="A13:H13"/>
    <mergeCell ref="J13:AP13"/>
    <mergeCell ref="AQ13:BD13"/>
    <mergeCell ref="BE13:BR13"/>
    <mergeCell ref="BS13:CF13"/>
    <mergeCell ref="CG13:CT13"/>
    <mergeCell ref="CU13:DH13"/>
    <mergeCell ref="DI13:DX13"/>
    <mergeCell ref="DY13:EN13"/>
    <mergeCell ref="A14:H14"/>
    <mergeCell ref="J14:AP14"/>
    <mergeCell ref="AQ14:BD14"/>
    <mergeCell ref="BE14:BR14"/>
    <mergeCell ref="BS14:CF14"/>
    <mergeCell ref="CG14:CT14"/>
    <mergeCell ref="BS16:CF16"/>
    <mergeCell ref="CG16:CT16"/>
    <mergeCell ref="CU16:DH16"/>
    <mergeCell ref="DI16:DX16"/>
    <mergeCell ref="DY16:EN16"/>
    <mergeCell ref="EO13:FE13"/>
    <mergeCell ref="CU14:DH14"/>
    <mergeCell ref="DI14:DX14"/>
    <mergeCell ref="DY14:EN14"/>
    <mergeCell ref="CG15:CT15"/>
    <mergeCell ref="DI19:DX19"/>
    <mergeCell ref="DY19:EN19"/>
    <mergeCell ref="EO16:FE16"/>
    <mergeCell ref="J30:AP30"/>
    <mergeCell ref="A30:H30"/>
    <mergeCell ref="EO14:FE14"/>
    <mergeCell ref="A16:H16"/>
    <mergeCell ref="J16:AP16"/>
    <mergeCell ref="AQ16:BD16"/>
    <mergeCell ref="BE16:BR16"/>
    <mergeCell ref="CU20:DH20"/>
    <mergeCell ref="DI20:DX20"/>
    <mergeCell ref="DY20:EN20"/>
    <mergeCell ref="A19:H19"/>
    <mergeCell ref="J19:AP19"/>
    <mergeCell ref="AQ19:BD19"/>
    <mergeCell ref="BE19:BR19"/>
    <mergeCell ref="BS19:CF19"/>
    <mergeCell ref="CG19:CT19"/>
    <mergeCell ref="CU19:DH19"/>
    <mergeCell ref="EO20:FE20"/>
    <mergeCell ref="DY30:EN30"/>
    <mergeCell ref="EO30:FE30"/>
    <mergeCell ref="EO19:FE19"/>
    <mergeCell ref="A20:H20"/>
    <mergeCell ref="J20:AP20"/>
    <mergeCell ref="AQ20:BD20"/>
    <mergeCell ref="BE20:BR20"/>
    <mergeCell ref="BS20:CF20"/>
    <mergeCell ref="CG20:CT20"/>
    <mergeCell ref="DI21:DX21"/>
    <mergeCell ref="DY21:EN21"/>
    <mergeCell ref="EO27:FE27"/>
    <mergeCell ref="CU30:DH30"/>
    <mergeCell ref="DI30:DX30"/>
    <mergeCell ref="DY22:EN22"/>
    <mergeCell ref="EO21:FE21"/>
    <mergeCell ref="DY23:EN23"/>
    <mergeCell ref="CU22:DH22"/>
    <mergeCell ref="J21:AP21"/>
    <mergeCell ref="AQ21:BD21"/>
    <mergeCell ref="BE21:BR21"/>
    <mergeCell ref="BS21:CF21"/>
    <mergeCell ref="CG21:CT21"/>
    <mergeCell ref="CU21:DH21"/>
    <mergeCell ref="CU23:DH23"/>
    <mergeCell ref="A22:H22"/>
    <mergeCell ref="J22:AP22"/>
    <mergeCell ref="AQ22:BD22"/>
    <mergeCell ref="BE22:BR22"/>
    <mergeCell ref="BS22:CF22"/>
    <mergeCell ref="CG22:CT22"/>
    <mergeCell ref="CG24:CT24"/>
    <mergeCell ref="DI22:DX22"/>
    <mergeCell ref="DY24:EN24"/>
    <mergeCell ref="EO22:FE22"/>
    <mergeCell ref="A23:H23"/>
    <mergeCell ref="J23:AP23"/>
    <mergeCell ref="AQ23:BD23"/>
    <mergeCell ref="BE23:BR23"/>
    <mergeCell ref="BS23:CF23"/>
    <mergeCell ref="CG23:CT23"/>
    <mergeCell ref="CG25:CT25"/>
    <mergeCell ref="DI23:DX23"/>
    <mergeCell ref="DY25:EN25"/>
    <mergeCell ref="EO23:FE23"/>
    <mergeCell ref="CU24:DH24"/>
    <mergeCell ref="A24:H24"/>
    <mergeCell ref="J24:AP24"/>
    <mergeCell ref="AQ24:BD24"/>
    <mergeCell ref="BE24:BR24"/>
    <mergeCell ref="BS24:CF24"/>
    <mergeCell ref="CU27:DH27"/>
    <mergeCell ref="DI25:DX25"/>
    <mergeCell ref="DY27:EN27"/>
    <mergeCell ref="EO25:FE25"/>
    <mergeCell ref="DI24:DX24"/>
    <mergeCell ref="EO24:FE24"/>
    <mergeCell ref="CU25:DH25"/>
    <mergeCell ref="DI27:DX27"/>
    <mergeCell ref="DY28:EN28"/>
    <mergeCell ref="A26:H26"/>
    <mergeCell ref="J26:AP26"/>
    <mergeCell ref="AQ26:BD26"/>
    <mergeCell ref="BE26:BR26"/>
    <mergeCell ref="BS26:CF26"/>
    <mergeCell ref="CG26:CT26"/>
    <mergeCell ref="CU26:DH26"/>
    <mergeCell ref="DY26:EN26"/>
    <mergeCell ref="DI26:DX26"/>
    <mergeCell ref="DY29:EN29"/>
    <mergeCell ref="EO26:FE26"/>
    <mergeCell ref="A28:H28"/>
    <mergeCell ref="J28:AP28"/>
    <mergeCell ref="AQ28:BD28"/>
    <mergeCell ref="BE28:BR28"/>
    <mergeCell ref="BS28:CF28"/>
    <mergeCell ref="CG28:CT28"/>
    <mergeCell ref="CU28:DH28"/>
    <mergeCell ref="DI28:DX28"/>
    <mergeCell ref="DY32:EN32"/>
    <mergeCell ref="EO28:FE28"/>
    <mergeCell ref="A29:H29"/>
    <mergeCell ref="J29:AP29"/>
    <mergeCell ref="AQ29:BD29"/>
    <mergeCell ref="BE29:BR29"/>
    <mergeCell ref="BS29:CF29"/>
    <mergeCell ref="CG29:CT29"/>
    <mergeCell ref="CU29:DH29"/>
    <mergeCell ref="DI29:DX29"/>
    <mergeCell ref="EO29:FE29"/>
    <mergeCell ref="A32:H32"/>
    <mergeCell ref="J32:AP32"/>
    <mergeCell ref="AQ32:BD32"/>
    <mergeCell ref="BE32:BR32"/>
    <mergeCell ref="BS32:CF32"/>
    <mergeCell ref="CG32:CT32"/>
    <mergeCell ref="CU32:DH32"/>
    <mergeCell ref="DI32:DX32"/>
    <mergeCell ref="EO32:FE32"/>
    <mergeCell ref="DY33:EN33"/>
    <mergeCell ref="EO33:FE33"/>
    <mergeCell ref="A33:H33"/>
    <mergeCell ref="J33:AP33"/>
    <mergeCell ref="AQ33:BD33"/>
    <mergeCell ref="BE33:BR33"/>
    <mergeCell ref="BS33:CF33"/>
    <mergeCell ref="CG33:CT33"/>
    <mergeCell ref="CU33:DH33"/>
    <mergeCell ref="J34:AP34"/>
    <mergeCell ref="AQ34:BD34"/>
    <mergeCell ref="BE34:BR34"/>
    <mergeCell ref="BS34:CF34"/>
    <mergeCell ref="CG34:CT34"/>
    <mergeCell ref="DI34:DX34"/>
    <mergeCell ref="EO15:FE15"/>
    <mergeCell ref="DY35:EN35"/>
    <mergeCell ref="A35:H35"/>
    <mergeCell ref="J35:AP35"/>
    <mergeCell ref="AQ35:BD35"/>
    <mergeCell ref="BE35:BR35"/>
    <mergeCell ref="BS35:CF35"/>
    <mergeCell ref="CG35:CT35"/>
    <mergeCell ref="CU35:DH35"/>
    <mergeCell ref="A34:H34"/>
    <mergeCell ref="CU31:DH31"/>
    <mergeCell ref="CU15:DH15"/>
    <mergeCell ref="DI15:DX15"/>
    <mergeCell ref="DI35:DX35"/>
    <mergeCell ref="DY15:EN15"/>
    <mergeCell ref="EO35:FE35"/>
    <mergeCell ref="DY34:EN34"/>
    <mergeCell ref="EO34:FE34"/>
    <mergeCell ref="DI33:DX33"/>
    <mergeCell ref="CU34:DH34"/>
    <mergeCell ref="A15:H15"/>
    <mergeCell ref="J15:AP15"/>
    <mergeCell ref="AQ15:BD15"/>
    <mergeCell ref="BE15:BR15"/>
    <mergeCell ref="BS15:CF15"/>
    <mergeCell ref="BE30:BR30"/>
    <mergeCell ref="AQ30:BD30"/>
    <mergeCell ref="BE25:BR25"/>
    <mergeCell ref="BS25:CF25"/>
    <mergeCell ref="A21:H21"/>
    <mergeCell ref="DI31:DX31"/>
    <mergeCell ref="DY31:EN31"/>
    <mergeCell ref="EO31:FE31"/>
    <mergeCell ref="CG30:CT30"/>
    <mergeCell ref="BS30:CF30"/>
    <mergeCell ref="A31:H31"/>
    <mergeCell ref="J31:AP31"/>
    <mergeCell ref="AQ31:BD31"/>
    <mergeCell ref="BE31:BR31"/>
    <mergeCell ref="BS31:CF31"/>
    <mergeCell ref="CG31:CT31"/>
    <mergeCell ref="A17:H17"/>
    <mergeCell ref="J17:AP17"/>
    <mergeCell ref="AQ17:BD17"/>
    <mergeCell ref="BE17:BR17"/>
    <mergeCell ref="BS17:CF17"/>
    <mergeCell ref="CG17:CT17"/>
    <mergeCell ref="A25:H25"/>
    <mergeCell ref="J25:AP25"/>
    <mergeCell ref="AQ25:BD25"/>
    <mergeCell ref="CU17:DH17"/>
    <mergeCell ref="DI17:DX17"/>
    <mergeCell ref="DY17:EN17"/>
    <mergeCell ref="EO17:FE17"/>
    <mergeCell ref="A18:H18"/>
    <mergeCell ref="J18:AP18"/>
    <mergeCell ref="AQ18:BD18"/>
    <mergeCell ref="BE18:BR18"/>
    <mergeCell ref="BS18:CF18"/>
    <mergeCell ref="CG18:CT18"/>
    <mergeCell ref="CU18:DH18"/>
    <mergeCell ref="DI18:DX18"/>
    <mergeCell ref="DY18:EN18"/>
    <mergeCell ref="EO18:FE18"/>
    <mergeCell ref="A27:H27"/>
    <mergeCell ref="J27:AP27"/>
    <mergeCell ref="AQ27:BD27"/>
    <mergeCell ref="BE27:BR27"/>
    <mergeCell ref="BS27:CF27"/>
    <mergeCell ref="CG27:CT2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U32"/>
  <sheetViews>
    <sheetView view="pageBreakPreview" zoomScaleSheetLayoutView="100" zoomScalePageLayoutView="0" workbookViewId="0" topLeftCell="A1">
      <selection activeCell="GQ15" sqref="GQ15"/>
    </sheetView>
  </sheetViews>
  <sheetFormatPr defaultColWidth="0.875" defaultRowHeight="12.75"/>
  <cols>
    <col min="1" max="111" width="0.875" style="11" customWidth="1"/>
    <col min="112" max="112" width="1.625" style="11" customWidth="1"/>
    <col min="113" max="171" width="0.875" style="11" customWidth="1"/>
    <col min="172" max="172" width="5.875" style="11" customWidth="1"/>
    <col min="173" max="176" width="0.875" style="11" customWidth="1"/>
    <col min="177" max="177" width="7.375" style="11" customWidth="1"/>
    <col min="178" max="16384" width="0.875" style="11" customWidth="1"/>
  </cols>
  <sheetData>
    <row r="1" ht="15">
      <c r="FE1" s="12" t="s">
        <v>7</v>
      </c>
    </row>
    <row r="3" spans="79:137" s="13" customFormat="1" ht="15.75">
      <c r="CA3" s="14" t="s">
        <v>25</v>
      </c>
      <c r="CB3" s="53" t="s">
        <v>41</v>
      </c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</row>
    <row r="4" spans="80:137" s="8" customFormat="1" ht="11.25">
      <c r="CB4" s="48" t="s">
        <v>6</v>
      </c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</row>
    <row r="5" spans="42:47" s="13" customFormat="1" ht="15.75">
      <c r="AP5" s="15" t="s">
        <v>52</v>
      </c>
      <c r="AQ5" s="49" t="s">
        <v>81</v>
      </c>
      <c r="AR5" s="49"/>
      <c r="AS5" s="49"/>
      <c r="AT5" s="49"/>
      <c r="AU5" s="13" t="s">
        <v>26</v>
      </c>
    </row>
    <row r="6" spans="1:161" s="13" customFormat="1" ht="21.75" customHeight="1">
      <c r="A6" s="50" t="s">
        <v>50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</row>
    <row r="7" spans="1:161" s="13" customFormat="1" ht="21.75" customHeight="1">
      <c r="A7" s="50" t="s">
        <v>78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</row>
    <row r="9" spans="1:161" s="16" customFormat="1" ht="28.5" customHeight="1">
      <c r="A9" s="57" t="s">
        <v>9</v>
      </c>
      <c r="B9" s="58"/>
      <c r="C9" s="58"/>
      <c r="D9" s="58"/>
      <c r="E9" s="58"/>
      <c r="F9" s="58"/>
      <c r="G9" s="58"/>
      <c r="H9" s="59"/>
      <c r="I9" s="57" t="s">
        <v>10</v>
      </c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9"/>
      <c r="AQ9" s="63" t="s">
        <v>13</v>
      </c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5"/>
      <c r="BS9" s="63" t="s">
        <v>14</v>
      </c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5"/>
      <c r="DI9" s="63" t="s">
        <v>18</v>
      </c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5"/>
    </row>
    <row r="10" spans="1:161" s="16" customFormat="1" ht="66" customHeight="1">
      <c r="A10" s="60"/>
      <c r="B10" s="61"/>
      <c r="C10" s="61"/>
      <c r="D10" s="61"/>
      <c r="E10" s="61"/>
      <c r="F10" s="61"/>
      <c r="G10" s="61"/>
      <c r="H10" s="62"/>
      <c r="I10" s="60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2"/>
      <c r="AQ10" s="63" t="s">
        <v>11</v>
      </c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5"/>
      <c r="BE10" s="63" t="s">
        <v>12</v>
      </c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5"/>
      <c r="BS10" s="63" t="s">
        <v>15</v>
      </c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5"/>
      <c r="CG10" s="63" t="s">
        <v>16</v>
      </c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5"/>
      <c r="CU10" s="63" t="s">
        <v>17</v>
      </c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5"/>
      <c r="DI10" s="63" t="s">
        <v>19</v>
      </c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5"/>
      <c r="DY10" s="63" t="s">
        <v>20</v>
      </c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5"/>
      <c r="EO10" s="63" t="s">
        <v>21</v>
      </c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5"/>
    </row>
    <row r="11" spans="1:161" s="16" customFormat="1" ht="12.75">
      <c r="A11" s="54" t="s">
        <v>0</v>
      </c>
      <c r="B11" s="55"/>
      <c r="C11" s="55"/>
      <c r="D11" s="55"/>
      <c r="E11" s="55"/>
      <c r="F11" s="55"/>
      <c r="G11" s="55"/>
      <c r="H11" s="56"/>
      <c r="I11" s="54" t="s">
        <v>1</v>
      </c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6"/>
      <c r="AQ11" s="54" t="s">
        <v>2</v>
      </c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6"/>
      <c r="BE11" s="54" t="s">
        <v>3</v>
      </c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6"/>
      <c r="BS11" s="54" t="s">
        <v>4</v>
      </c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6"/>
      <c r="CG11" s="54" t="s">
        <v>5</v>
      </c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6"/>
      <c r="CU11" s="54" t="s">
        <v>8</v>
      </c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6"/>
      <c r="DI11" s="54" t="s">
        <v>22</v>
      </c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6"/>
      <c r="DY11" s="54" t="s">
        <v>23</v>
      </c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6"/>
      <c r="EO11" s="54" t="s">
        <v>24</v>
      </c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6"/>
    </row>
    <row r="12" spans="1:161" s="18" customFormat="1" ht="12.75">
      <c r="A12" s="45" t="s">
        <v>0</v>
      </c>
      <c r="B12" s="46"/>
      <c r="C12" s="46"/>
      <c r="D12" s="46"/>
      <c r="E12" s="46"/>
      <c r="F12" s="46"/>
      <c r="G12" s="46"/>
      <c r="H12" s="47"/>
      <c r="I12" s="17"/>
      <c r="J12" s="51" t="s">
        <v>27</v>
      </c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2"/>
      <c r="AQ12" s="45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7"/>
      <c r="BE12" s="45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7"/>
      <c r="BS12" s="42">
        <f>BS13+BS22+BS30+BS31</f>
        <v>148539.34154</v>
      </c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6"/>
      <c r="CG12" s="42">
        <f>CG13+CG22+CG30+CG31</f>
        <v>119915.11828779824</v>
      </c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6"/>
      <c r="CU12" s="34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6"/>
      <c r="DI12" s="34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6"/>
      <c r="DY12" s="34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6"/>
      <c r="EO12" s="34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6"/>
    </row>
    <row r="13" spans="1:161" s="18" customFormat="1" ht="38.25" customHeight="1">
      <c r="A13" s="45" t="s">
        <v>1</v>
      </c>
      <c r="B13" s="46"/>
      <c r="C13" s="46"/>
      <c r="D13" s="46"/>
      <c r="E13" s="46"/>
      <c r="F13" s="46"/>
      <c r="G13" s="46"/>
      <c r="H13" s="47"/>
      <c r="I13" s="17"/>
      <c r="J13" s="51" t="s">
        <v>28</v>
      </c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2"/>
      <c r="AQ13" s="45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7"/>
      <c r="BE13" s="45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7"/>
      <c r="BS13" s="42">
        <f>BS15+BS17+BS19</f>
        <v>146072.58354</v>
      </c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6"/>
      <c r="CG13" s="42">
        <f>CG15+CG17+CG19</f>
        <v>117448.36028779823</v>
      </c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6"/>
      <c r="CU13" s="34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6"/>
      <c r="DI13" s="34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6"/>
      <c r="DY13" s="34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6"/>
      <c r="EO13" s="34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6"/>
    </row>
    <row r="14" spans="1:177" s="16" customFormat="1" ht="12.75">
      <c r="A14" s="25" t="s">
        <v>29</v>
      </c>
      <c r="B14" s="26"/>
      <c r="C14" s="26"/>
      <c r="D14" s="26"/>
      <c r="E14" s="26"/>
      <c r="F14" s="26"/>
      <c r="G14" s="26"/>
      <c r="H14" s="27"/>
      <c r="I14" s="19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8"/>
      <c r="AQ14" s="25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7"/>
      <c r="BE14" s="25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7"/>
      <c r="BS14" s="28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30"/>
      <c r="CG14" s="28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30"/>
      <c r="CU14" s="28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30"/>
      <c r="DI14" s="28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30"/>
      <c r="DY14" s="28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30"/>
      <c r="EO14" s="28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30"/>
      <c r="FU14" s="18"/>
    </row>
    <row r="15" spans="1:161" s="18" customFormat="1" ht="37.5" customHeight="1">
      <c r="A15" s="45" t="s">
        <v>2</v>
      </c>
      <c r="B15" s="46"/>
      <c r="C15" s="46"/>
      <c r="D15" s="46"/>
      <c r="E15" s="46"/>
      <c r="F15" s="46"/>
      <c r="G15" s="46"/>
      <c r="H15" s="47"/>
      <c r="I15" s="17"/>
      <c r="J15" s="51" t="s">
        <v>30</v>
      </c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2"/>
      <c r="AQ15" s="45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7"/>
      <c r="BE15" s="45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7"/>
      <c r="BS15" s="42">
        <f>SUM(BS16:CF16)</f>
        <v>55982.7466</v>
      </c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4"/>
      <c r="CG15" s="42">
        <f>SUM(CG16:CT16)</f>
        <v>27358.523347798233</v>
      </c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4"/>
      <c r="CU15" s="66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8"/>
      <c r="DI15" s="34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6"/>
      <c r="DY15" s="34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6"/>
      <c r="EO15" s="34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6"/>
    </row>
    <row r="16" spans="1:177" s="16" customFormat="1" ht="75.75" customHeight="1">
      <c r="A16" s="25" t="s">
        <v>31</v>
      </c>
      <c r="B16" s="26"/>
      <c r="C16" s="26"/>
      <c r="D16" s="26"/>
      <c r="E16" s="26"/>
      <c r="F16" s="26"/>
      <c r="G16" s="26"/>
      <c r="H16" s="27"/>
      <c r="I16" s="19"/>
      <c r="J16" s="37" t="s">
        <v>101</v>
      </c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8"/>
      <c r="AQ16" s="25" t="s">
        <v>87</v>
      </c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7"/>
      <c r="BE16" s="25" t="s">
        <v>102</v>
      </c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7"/>
      <c r="BS16" s="22">
        <f>'[2]Строительство'!$F$11</f>
        <v>55982.7466</v>
      </c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30"/>
      <c r="CG16" s="22">
        <f>'[2]Строительство'!$I$11</f>
        <v>27358.523347798233</v>
      </c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30"/>
      <c r="CU16" s="31" t="s">
        <v>103</v>
      </c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3"/>
      <c r="DI16" s="28">
        <v>15.224</v>
      </c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30"/>
      <c r="DY16" s="31" t="s">
        <v>104</v>
      </c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3"/>
      <c r="EO16" s="28">
        <v>3</v>
      </c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30"/>
      <c r="FU16" s="18"/>
    </row>
    <row r="17" spans="1:161" s="18" customFormat="1" ht="12.75">
      <c r="A17" s="45" t="s">
        <v>3</v>
      </c>
      <c r="B17" s="46"/>
      <c r="C17" s="46"/>
      <c r="D17" s="46"/>
      <c r="E17" s="46"/>
      <c r="F17" s="46"/>
      <c r="G17" s="46"/>
      <c r="H17" s="47"/>
      <c r="I17" s="17"/>
      <c r="J17" s="51" t="s">
        <v>32</v>
      </c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2"/>
      <c r="AQ17" s="45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7"/>
      <c r="BE17" s="45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7"/>
      <c r="BS17" s="42">
        <f>SUM(BS18:CF18)</f>
        <v>87888.3</v>
      </c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6"/>
      <c r="CG17" s="42">
        <f>SUM(CG18:CT18)</f>
        <v>87888.3</v>
      </c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6"/>
      <c r="CU17" s="34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6"/>
      <c r="DI17" s="34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6"/>
      <c r="DY17" s="34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6"/>
      <c r="EO17" s="34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6"/>
    </row>
    <row r="18" spans="1:177" s="16" customFormat="1" ht="102" customHeight="1">
      <c r="A18" s="25" t="s">
        <v>33</v>
      </c>
      <c r="B18" s="26"/>
      <c r="C18" s="26"/>
      <c r="D18" s="26"/>
      <c r="E18" s="26"/>
      <c r="F18" s="26"/>
      <c r="G18" s="26"/>
      <c r="H18" s="27"/>
      <c r="I18" s="19"/>
      <c r="J18" s="37" t="s">
        <v>43</v>
      </c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8"/>
      <c r="AQ18" s="25" t="s">
        <v>87</v>
      </c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7"/>
      <c r="BE18" s="25" t="s">
        <v>72</v>
      </c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7"/>
      <c r="BS18" s="22">
        <f>'[2]ПИР будущих лет'!$H$99+'[2]Строительство'!$I$156+'[2]Строительство'!$I$166+'[2]Строительство'!$I$187</f>
        <v>87888.3</v>
      </c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30"/>
      <c r="CG18" s="22">
        <f>'[2]ПИР будущих лет'!$H$99+'[2]Строительство'!$I$156+'[2]Строительство'!$I$166+'[2]Строительство'!$I$187</f>
        <v>87888.3</v>
      </c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30"/>
      <c r="CU18" s="31" t="s">
        <v>75</v>
      </c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3"/>
      <c r="DI18" s="28" t="s">
        <v>68</v>
      </c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30"/>
      <c r="DY18" s="28" t="s">
        <v>68</v>
      </c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30"/>
      <c r="EO18" s="28" t="s">
        <v>68</v>
      </c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30"/>
      <c r="FU18" s="18"/>
    </row>
    <row r="19" spans="1:161" s="18" customFormat="1" ht="29.25" customHeight="1">
      <c r="A19" s="45" t="s">
        <v>4</v>
      </c>
      <c r="B19" s="46"/>
      <c r="C19" s="46"/>
      <c r="D19" s="46"/>
      <c r="E19" s="46"/>
      <c r="F19" s="46"/>
      <c r="G19" s="46"/>
      <c r="H19" s="47"/>
      <c r="I19" s="17"/>
      <c r="J19" s="51" t="s">
        <v>34</v>
      </c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2"/>
      <c r="AQ19" s="45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7"/>
      <c r="BE19" s="45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7"/>
      <c r="BS19" s="42">
        <f>SUM(BS20:CF21)</f>
        <v>2201.53694</v>
      </c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6"/>
      <c r="CG19" s="42">
        <f>SUM(CG20:CT21)</f>
        <v>2201.53694</v>
      </c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6"/>
      <c r="CU19" s="42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6"/>
      <c r="DI19" s="34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6"/>
      <c r="DY19" s="34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6"/>
      <c r="EO19" s="34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6"/>
    </row>
    <row r="20" spans="1:177" s="16" customFormat="1" ht="71.25" customHeight="1">
      <c r="A20" s="25" t="s">
        <v>35</v>
      </c>
      <c r="B20" s="26"/>
      <c r="C20" s="26"/>
      <c r="D20" s="26"/>
      <c r="E20" s="26"/>
      <c r="F20" s="26"/>
      <c r="G20" s="26"/>
      <c r="H20" s="27"/>
      <c r="I20" s="19"/>
      <c r="J20" s="37" t="s">
        <v>117</v>
      </c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8"/>
      <c r="AQ20" s="25" t="s">
        <v>108</v>
      </c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7"/>
      <c r="BE20" s="25" t="s">
        <v>72</v>
      </c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7"/>
      <c r="BS20" s="22">
        <f>'[2]Строительство'!$I$260</f>
        <v>1204.29353</v>
      </c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30"/>
      <c r="CG20" s="22">
        <f>'[2]Строительство'!$I$260</f>
        <v>1204.29353</v>
      </c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30"/>
      <c r="CU20" s="28" t="s">
        <v>44</v>
      </c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30"/>
      <c r="DI20" s="28">
        <v>5.06</v>
      </c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30"/>
      <c r="DY20" s="31" t="s">
        <v>115</v>
      </c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3"/>
      <c r="EO20" s="28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30"/>
      <c r="FU20" s="18"/>
    </row>
    <row r="21" spans="1:177" s="16" customFormat="1" ht="78.75" customHeight="1">
      <c r="A21" s="25" t="s">
        <v>64</v>
      </c>
      <c r="B21" s="26"/>
      <c r="C21" s="26"/>
      <c r="D21" s="26"/>
      <c r="E21" s="26"/>
      <c r="F21" s="26"/>
      <c r="G21" s="26"/>
      <c r="H21" s="27"/>
      <c r="I21" s="19"/>
      <c r="J21" s="37" t="s">
        <v>118</v>
      </c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8"/>
      <c r="AQ21" s="25" t="s">
        <v>108</v>
      </c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7"/>
      <c r="BE21" s="25" t="s">
        <v>72</v>
      </c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7"/>
      <c r="BS21" s="22">
        <f>'[2]Строительство'!$I$294</f>
        <v>997.2434099999999</v>
      </c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30"/>
      <c r="CG21" s="22">
        <f>'[2]Строительство'!$I$294</f>
        <v>997.2434099999999</v>
      </c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30"/>
      <c r="CU21" s="28" t="s">
        <v>44</v>
      </c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30"/>
      <c r="DI21" s="28">
        <v>1.555</v>
      </c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30"/>
      <c r="DY21" s="31" t="s">
        <v>105</v>
      </c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3"/>
      <c r="EO21" s="28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30"/>
      <c r="FU21" s="18"/>
    </row>
    <row r="22" spans="1:161" s="18" customFormat="1" ht="38.25" customHeight="1">
      <c r="A22" s="45" t="s">
        <v>5</v>
      </c>
      <c r="B22" s="46"/>
      <c r="C22" s="46"/>
      <c r="D22" s="46"/>
      <c r="E22" s="46"/>
      <c r="F22" s="46"/>
      <c r="G22" s="46"/>
      <c r="H22" s="47"/>
      <c r="I22" s="17"/>
      <c r="J22" s="51" t="s">
        <v>36</v>
      </c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2"/>
      <c r="AQ22" s="45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7"/>
      <c r="BE22" s="45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7"/>
      <c r="BS22" s="42">
        <f>SUM(BS23:CF29)</f>
        <v>2466.758</v>
      </c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6"/>
      <c r="CG22" s="42">
        <f>SUM(CG23:CT29)</f>
        <v>2466.758</v>
      </c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6"/>
      <c r="CU22" s="34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6"/>
      <c r="DI22" s="34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6"/>
      <c r="DY22" s="34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6"/>
      <c r="EO22" s="34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6"/>
    </row>
    <row r="23" spans="1:177" s="16" customFormat="1" ht="31.5" customHeight="1">
      <c r="A23" s="25" t="s">
        <v>37</v>
      </c>
      <c r="B23" s="26"/>
      <c r="C23" s="26"/>
      <c r="D23" s="26"/>
      <c r="E23" s="26"/>
      <c r="F23" s="26"/>
      <c r="G23" s="26"/>
      <c r="H23" s="27"/>
      <c r="I23" s="19"/>
      <c r="J23" s="37" t="s">
        <v>89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8"/>
      <c r="AQ23" s="25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7"/>
      <c r="BE23" s="25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7"/>
      <c r="BS23" s="22">
        <f>'[2]Оборудование'!$H$11+'[2]Оборудование'!$H$15</f>
        <v>639.6</v>
      </c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30"/>
      <c r="CG23" s="22">
        <f>'[2]Оборудование'!$H$11+'[2]Оборудование'!$H$15</f>
        <v>639.6</v>
      </c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30"/>
      <c r="CU23" s="31" t="s">
        <v>44</v>
      </c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3"/>
      <c r="DI23" s="28" t="s">
        <v>68</v>
      </c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30"/>
      <c r="DY23" s="28" t="s">
        <v>68</v>
      </c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30"/>
      <c r="EO23" s="28" t="s">
        <v>68</v>
      </c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30"/>
      <c r="FP23" s="16">
        <f>CG23/$CG$12*100</f>
        <v>0.5333772831420219</v>
      </c>
      <c r="FU23" s="18"/>
    </row>
    <row r="24" spans="1:177" s="16" customFormat="1" ht="31.5" customHeight="1">
      <c r="A24" s="25" t="s">
        <v>58</v>
      </c>
      <c r="B24" s="26"/>
      <c r="C24" s="26"/>
      <c r="D24" s="26"/>
      <c r="E24" s="26"/>
      <c r="F24" s="26"/>
      <c r="G24" s="26"/>
      <c r="H24" s="27"/>
      <c r="I24" s="19"/>
      <c r="J24" s="37" t="s">
        <v>90</v>
      </c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8"/>
      <c r="AQ24" s="25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7"/>
      <c r="BE24" s="25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7"/>
      <c r="BS24" s="22">
        <f>'[2]Оборудование'!$H$20</f>
        <v>159.89600000000002</v>
      </c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30"/>
      <c r="CG24" s="22">
        <f>'[2]Оборудование'!$H$20</f>
        <v>159.89600000000002</v>
      </c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30"/>
      <c r="CU24" s="31" t="s">
        <v>44</v>
      </c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3"/>
      <c r="DI24" s="28" t="s">
        <v>68</v>
      </c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30"/>
      <c r="DY24" s="28" t="s">
        <v>68</v>
      </c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30"/>
      <c r="EO24" s="28" t="s">
        <v>68</v>
      </c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30"/>
      <c r="FP24" s="16">
        <f aca="true" t="shared" si="0" ref="FP24:FP29">CG24/$CG$12*100</f>
        <v>0.1333409850926778</v>
      </c>
      <c r="FU24" s="18"/>
    </row>
    <row r="25" spans="1:177" s="16" customFormat="1" ht="31.5" customHeight="1">
      <c r="A25" s="25" t="s">
        <v>59</v>
      </c>
      <c r="B25" s="26"/>
      <c r="C25" s="26"/>
      <c r="D25" s="26"/>
      <c r="E25" s="26"/>
      <c r="F25" s="26"/>
      <c r="G25" s="26"/>
      <c r="H25" s="27"/>
      <c r="I25" s="19"/>
      <c r="J25" s="37" t="s">
        <v>91</v>
      </c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8"/>
      <c r="AQ25" s="25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7"/>
      <c r="BE25" s="25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7"/>
      <c r="BS25" s="22">
        <v>0</v>
      </c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30"/>
      <c r="CG25" s="22">
        <v>0</v>
      </c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30"/>
      <c r="CU25" s="31" t="s">
        <v>44</v>
      </c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3"/>
      <c r="DI25" s="28" t="s">
        <v>68</v>
      </c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30"/>
      <c r="DY25" s="28" t="s">
        <v>68</v>
      </c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30"/>
      <c r="EO25" s="28" t="s">
        <v>68</v>
      </c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30"/>
      <c r="FP25" s="16">
        <f t="shared" si="0"/>
        <v>0</v>
      </c>
      <c r="FU25" s="18"/>
    </row>
    <row r="26" spans="1:177" s="16" customFormat="1" ht="39" customHeight="1">
      <c r="A26" s="25" t="s">
        <v>60</v>
      </c>
      <c r="B26" s="26"/>
      <c r="C26" s="26"/>
      <c r="D26" s="26"/>
      <c r="E26" s="26"/>
      <c r="F26" s="26"/>
      <c r="G26" s="26"/>
      <c r="H26" s="27"/>
      <c r="I26" s="19"/>
      <c r="J26" s="37" t="s">
        <v>45</v>
      </c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8"/>
      <c r="AQ26" s="25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7"/>
      <c r="BE26" s="25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7"/>
      <c r="BS26" s="22">
        <f>'[2]Оборудование'!$H$40</f>
        <v>56.672</v>
      </c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30"/>
      <c r="CG26" s="22">
        <f>'[2]Оборудование'!$H$40</f>
        <v>56.672</v>
      </c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30"/>
      <c r="CU26" s="31" t="s">
        <v>44</v>
      </c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3"/>
      <c r="DI26" s="28" t="s">
        <v>68</v>
      </c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30"/>
      <c r="DY26" s="28" t="s">
        <v>68</v>
      </c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30"/>
      <c r="EO26" s="28" t="s">
        <v>68</v>
      </c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30"/>
      <c r="FP26" s="16">
        <f t="shared" si="0"/>
        <v>0.047260095982214916</v>
      </c>
      <c r="FU26" s="18"/>
    </row>
    <row r="27" spans="1:177" s="16" customFormat="1" ht="31.5" customHeight="1">
      <c r="A27" s="25" t="s">
        <v>61</v>
      </c>
      <c r="B27" s="26"/>
      <c r="C27" s="26"/>
      <c r="D27" s="26"/>
      <c r="E27" s="26"/>
      <c r="F27" s="26"/>
      <c r="G27" s="26"/>
      <c r="H27" s="27"/>
      <c r="I27" s="19"/>
      <c r="J27" s="37" t="s">
        <v>55</v>
      </c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8"/>
      <c r="AQ27" s="25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7"/>
      <c r="BE27" s="25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7"/>
      <c r="BS27" s="22">
        <v>0</v>
      </c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30"/>
      <c r="CG27" s="22">
        <v>0</v>
      </c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30"/>
      <c r="CU27" s="31" t="s">
        <v>44</v>
      </c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3"/>
      <c r="DI27" s="28" t="s">
        <v>68</v>
      </c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30"/>
      <c r="DY27" s="28" t="s">
        <v>68</v>
      </c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30"/>
      <c r="EO27" s="28" t="s">
        <v>68</v>
      </c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30"/>
      <c r="FP27" s="16">
        <f t="shared" si="0"/>
        <v>0</v>
      </c>
      <c r="FU27" s="18"/>
    </row>
    <row r="28" spans="1:177" s="16" customFormat="1" ht="31.5" customHeight="1">
      <c r="A28" s="25" t="s">
        <v>66</v>
      </c>
      <c r="B28" s="26"/>
      <c r="C28" s="26"/>
      <c r="D28" s="26"/>
      <c r="E28" s="26"/>
      <c r="F28" s="26"/>
      <c r="G28" s="26"/>
      <c r="H28" s="27"/>
      <c r="I28" s="19"/>
      <c r="J28" s="37" t="s">
        <v>46</v>
      </c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8"/>
      <c r="AQ28" s="25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7"/>
      <c r="BE28" s="25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7"/>
      <c r="BS28" s="22">
        <f>'[2]Оборудование'!$H$49+'[2]Оборудование'!$H$50</f>
        <v>352</v>
      </c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30"/>
      <c r="CG28" s="22">
        <f>'[2]Оборудование'!$H$49+'[2]Оборудование'!$H$50</f>
        <v>352</v>
      </c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30"/>
      <c r="CU28" s="31" t="s">
        <v>44</v>
      </c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3"/>
      <c r="DI28" s="28" t="s">
        <v>68</v>
      </c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30"/>
      <c r="DY28" s="28" t="s">
        <v>68</v>
      </c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30"/>
      <c r="EO28" s="28" t="s">
        <v>68</v>
      </c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30"/>
      <c r="FP28" s="16">
        <f t="shared" si="0"/>
        <v>0.293540968833633</v>
      </c>
      <c r="FU28" s="18"/>
    </row>
    <row r="29" spans="1:177" s="16" customFormat="1" ht="37.5" customHeight="1">
      <c r="A29" s="25" t="s">
        <v>100</v>
      </c>
      <c r="B29" s="26"/>
      <c r="C29" s="26"/>
      <c r="D29" s="26"/>
      <c r="E29" s="26"/>
      <c r="F29" s="26"/>
      <c r="G29" s="26"/>
      <c r="H29" s="27"/>
      <c r="I29" s="19"/>
      <c r="J29" s="37" t="s">
        <v>129</v>
      </c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8"/>
      <c r="AQ29" s="25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7"/>
      <c r="BE29" s="25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7"/>
      <c r="BS29" s="22">
        <f>'[2]Оборудование'!$H$56</f>
        <v>1258.59</v>
      </c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30"/>
      <c r="CG29" s="22">
        <f>'[2]Оборудование'!$H$56</f>
        <v>1258.59</v>
      </c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30"/>
      <c r="CU29" s="28" t="s">
        <v>44</v>
      </c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30"/>
      <c r="DI29" s="28" t="s">
        <v>68</v>
      </c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30"/>
      <c r="DY29" s="28" t="s">
        <v>68</v>
      </c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30"/>
      <c r="EO29" s="28" t="s">
        <v>68</v>
      </c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30"/>
      <c r="FP29" s="16">
        <f t="shared" si="0"/>
        <v>1.0495674089895517</v>
      </c>
      <c r="FU29" s="18"/>
    </row>
    <row r="30" spans="1:161" s="18" customFormat="1" ht="25.5" customHeight="1">
      <c r="A30" s="45" t="s">
        <v>8</v>
      </c>
      <c r="B30" s="46"/>
      <c r="C30" s="46"/>
      <c r="D30" s="46"/>
      <c r="E30" s="46"/>
      <c r="F30" s="46"/>
      <c r="G30" s="46"/>
      <c r="H30" s="47"/>
      <c r="I30" s="17"/>
      <c r="J30" s="51" t="s">
        <v>38</v>
      </c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2"/>
      <c r="AQ30" s="45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7"/>
      <c r="BE30" s="45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7"/>
      <c r="BS30" s="42">
        <v>0</v>
      </c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6"/>
      <c r="CG30" s="42">
        <v>0</v>
      </c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6"/>
      <c r="CU30" s="34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6"/>
      <c r="DI30" s="34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6"/>
      <c r="DY30" s="34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6"/>
      <c r="EO30" s="34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6"/>
    </row>
    <row r="31" spans="1:161" s="18" customFormat="1" ht="25.5" customHeight="1">
      <c r="A31" s="45" t="s">
        <v>22</v>
      </c>
      <c r="B31" s="46"/>
      <c r="C31" s="46"/>
      <c r="D31" s="46"/>
      <c r="E31" s="46"/>
      <c r="F31" s="46"/>
      <c r="G31" s="46"/>
      <c r="H31" s="47"/>
      <c r="I31" s="17"/>
      <c r="J31" s="51" t="s">
        <v>39</v>
      </c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2"/>
      <c r="AQ31" s="45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7"/>
      <c r="BE31" s="45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42">
        <v>0</v>
      </c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6"/>
      <c r="CG31" s="42">
        <v>0</v>
      </c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6"/>
      <c r="CU31" s="34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6"/>
      <c r="DI31" s="34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6"/>
      <c r="DY31" s="34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6"/>
      <c r="EO31" s="34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6"/>
    </row>
    <row r="32" spans="1:161" s="16" customFormat="1" ht="28.5" customHeight="1">
      <c r="A32" s="25" t="s">
        <v>109</v>
      </c>
      <c r="B32" s="26"/>
      <c r="C32" s="26"/>
      <c r="D32" s="26"/>
      <c r="E32" s="26"/>
      <c r="F32" s="26"/>
      <c r="G32" s="26"/>
      <c r="H32" s="27"/>
      <c r="I32" s="19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8"/>
      <c r="AQ32" s="25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7"/>
      <c r="BE32" s="25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7"/>
      <c r="BS32" s="22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30"/>
      <c r="CG32" s="22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30"/>
      <c r="CU32" s="28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30"/>
      <c r="DI32" s="28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30"/>
      <c r="DY32" s="28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30"/>
      <c r="EO32" s="28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30"/>
    </row>
  </sheetData>
  <sheetProtection/>
  <mergeCells count="238">
    <mergeCell ref="A6:FE6"/>
    <mergeCell ref="CB3:EG3"/>
    <mergeCell ref="CB4:EG4"/>
    <mergeCell ref="AQ5:AT5"/>
    <mergeCell ref="A9:H10"/>
    <mergeCell ref="I9:AP10"/>
    <mergeCell ref="AQ9:BR9"/>
    <mergeCell ref="BS9:DH9"/>
    <mergeCell ref="DI9:FE9"/>
    <mergeCell ref="AQ10:BD10"/>
    <mergeCell ref="CG11:CT11"/>
    <mergeCell ref="CU11:DH11"/>
    <mergeCell ref="DI11:DX11"/>
    <mergeCell ref="DY11:EN11"/>
    <mergeCell ref="BE10:BR10"/>
    <mergeCell ref="BS10:CF10"/>
    <mergeCell ref="CG10:CT10"/>
    <mergeCell ref="CU10:DH10"/>
    <mergeCell ref="DI10:DX10"/>
    <mergeCell ref="DY10:EN10"/>
    <mergeCell ref="CG12:CT12"/>
    <mergeCell ref="CU12:DH12"/>
    <mergeCell ref="DI12:DX12"/>
    <mergeCell ref="DY12:EN12"/>
    <mergeCell ref="EO10:FE10"/>
    <mergeCell ref="A11:H11"/>
    <mergeCell ref="I11:AP11"/>
    <mergeCell ref="AQ11:BD11"/>
    <mergeCell ref="BE11:BR11"/>
    <mergeCell ref="BS11:CF11"/>
    <mergeCell ref="CG13:CT13"/>
    <mergeCell ref="CU13:DH13"/>
    <mergeCell ref="DI13:DX13"/>
    <mergeCell ref="DY13:EN13"/>
    <mergeCell ref="EO11:FE11"/>
    <mergeCell ref="A12:H12"/>
    <mergeCell ref="J12:AP12"/>
    <mergeCell ref="AQ12:BD12"/>
    <mergeCell ref="BE12:BR12"/>
    <mergeCell ref="BS12:CF12"/>
    <mergeCell ref="CG14:CT14"/>
    <mergeCell ref="CU14:DH14"/>
    <mergeCell ref="DI14:DX14"/>
    <mergeCell ref="DY14:EN14"/>
    <mergeCell ref="EO12:FE12"/>
    <mergeCell ref="A13:H13"/>
    <mergeCell ref="J13:AP13"/>
    <mergeCell ref="AQ13:BD13"/>
    <mergeCell ref="BE13:BR13"/>
    <mergeCell ref="BS13:CF13"/>
    <mergeCell ref="CG15:CT15"/>
    <mergeCell ref="CU15:DH15"/>
    <mergeCell ref="DI15:DX15"/>
    <mergeCell ref="DY15:EN15"/>
    <mergeCell ref="EO13:FE13"/>
    <mergeCell ref="A14:H14"/>
    <mergeCell ref="J14:AP14"/>
    <mergeCell ref="AQ14:BD14"/>
    <mergeCell ref="BE14:BR14"/>
    <mergeCell ref="BS14:CF14"/>
    <mergeCell ref="DI17:DX17"/>
    <mergeCell ref="DY17:EN17"/>
    <mergeCell ref="DY16:EN16"/>
    <mergeCell ref="EO16:FE16"/>
    <mergeCell ref="EO14:FE14"/>
    <mergeCell ref="A15:H15"/>
    <mergeCell ref="J15:AP15"/>
    <mergeCell ref="AQ15:BD15"/>
    <mergeCell ref="BE15:BR15"/>
    <mergeCell ref="BS15:CF15"/>
    <mergeCell ref="J18:AP18"/>
    <mergeCell ref="AQ18:BD18"/>
    <mergeCell ref="EO15:FE15"/>
    <mergeCell ref="CU18:DH18"/>
    <mergeCell ref="DI18:DX18"/>
    <mergeCell ref="DY18:EN18"/>
    <mergeCell ref="DI16:DX16"/>
    <mergeCell ref="CU16:DH16"/>
    <mergeCell ref="CG17:CT17"/>
    <mergeCell ref="CU17:DH17"/>
    <mergeCell ref="BE18:BR18"/>
    <mergeCell ref="BS18:CF18"/>
    <mergeCell ref="EO18:FE18"/>
    <mergeCell ref="EO17:FE17"/>
    <mergeCell ref="A17:H17"/>
    <mergeCell ref="J17:AP17"/>
    <mergeCell ref="AQ17:BD17"/>
    <mergeCell ref="BE17:BR17"/>
    <mergeCell ref="BS17:CF17"/>
    <mergeCell ref="A18:H18"/>
    <mergeCell ref="EO23:FE23"/>
    <mergeCell ref="A29:H29"/>
    <mergeCell ref="J29:AP29"/>
    <mergeCell ref="AQ29:BD29"/>
    <mergeCell ref="BE29:BR29"/>
    <mergeCell ref="BS29:CF29"/>
    <mergeCell ref="CG29:CT29"/>
    <mergeCell ref="DI27:DX27"/>
    <mergeCell ref="DY27:EN27"/>
    <mergeCell ref="EO27:FE27"/>
    <mergeCell ref="DY19:EN19"/>
    <mergeCell ref="A23:H23"/>
    <mergeCell ref="J23:AP23"/>
    <mergeCell ref="AQ23:BD23"/>
    <mergeCell ref="BE23:BR23"/>
    <mergeCell ref="BS23:CF23"/>
    <mergeCell ref="CG23:CT23"/>
    <mergeCell ref="CU23:DH23"/>
    <mergeCell ref="DI23:DX23"/>
    <mergeCell ref="DY23:EN23"/>
    <mergeCell ref="A19:H19"/>
    <mergeCell ref="J19:AP19"/>
    <mergeCell ref="AQ19:BD19"/>
    <mergeCell ref="BE19:BR19"/>
    <mergeCell ref="BS19:CF19"/>
    <mergeCell ref="CG19:CT19"/>
    <mergeCell ref="A21:H21"/>
    <mergeCell ref="J21:AP21"/>
    <mergeCell ref="AQ21:BD21"/>
    <mergeCell ref="BE21:BR21"/>
    <mergeCell ref="BS21:CF21"/>
    <mergeCell ref="CG21:CT21"/>
    <mergeCell ref="CU22:DH22"/>
    <mergeCell ref="EO19:FE19"/>
    <mergeCell ref="CU21:DH21"/>
    <mergeCell ref="DI21:DX21"/>
    <mergeCell ref="DY21:EN21"/>
    <mergeCell ref="CU19:DH19"/>
    <mergeCell ref="DI19:DX19"/>
    <mergeCell ref="CU20:DH20"/>
    <mergeCell ref="DI20:DX20"/>
    <mergeCell ref="DY20:EN20"/>
    <mergeCell ref="A30:H30"/>
    <mergeCell ref="EO22:FE22"/>
    <mergeCell ref="A28:H28"/>
    <mergeCell ref="J28:AP28"/>
    <mergeCell ref="AQ28:BD28"/>
    <mergeCell ref="BE28:BR28"/>
    <mergeCell ref="A22:H22"/>
    <mergeCell ref="BE22:BR22"/>
    <mergeCell ref="BS22:CF22"/>
    <mergeCell ref="CG22:CT22"/>
    <mergeCell ref="J30:AP30"/>
    <mergeCell ref="AQ30:BD30"/>
    <mergeCell ref="BE30:BR30"/>
    <mergeCell ref="BS30:CF30"/>
    <mergeCell ref="CG30:CT30"/>
    <mergeCell ref="EO30:FE30"/>
    <mergeCell ref="DI30:DX30"/>
    <mergeCell ref="DY30:EN30"/>
    <mergeCell ref="CU30:DH30"/>
    <mergeCell ref="A31:H31"/>
    <mergeCell ref="J31:AP31"/>
    <mergeCell ref="AQ31:BD31"/>
    <mergeCell ref="BE31:BR31"/>
    <mergeCell ref="BS31:CF31"/>
    <mergeCell ref="CG31:CT31"/>
    <mergeCell ref="EO29:FE29"/>
    <mergeCell ref="DI28:DX28"/>
    <mergeCell ref="DY28:EN28"/>
    <mergeCell ref="EO28:FE28"/>
    <mergeCell ref="CU31:DH31"/>
    <mergeCell ref="DI31:DX31"/>
    <mergeCell ref="DY31:EN31"/>
    <mergeCell ref="EO31:FE31"/>
    <mergeCell ref="CU28:DH28"/>
    <mergeCell ref="CG16:CT16"/>
    <mergeCell ref="J22:AP22"/>
    <mergeCell ref="AQ22:BD22"/>
    <mergeCell ref="CU29:DH29"/>
    <mergeCell ref="DI29:DX29"/>
    <mergeCell ref="DY29:EN29"/>
    <mergeCell ref="BS28:CF28"/>
    <mergeCell ref="CG28:CT28"/>
    <mergeCell ref="DI22:DX22"/>
    <mergeCell ref="DY22:EN22"/>
    <mergeCell ref="AQ27:BD27"/>
    <mergeCell ref="BE27:BR27"/>
    <mergeCell ref="BS27:CF27"/>
    <mergeCell ref="CG27:CT27"/>
    <mergeCell ref="CU27:DH27"/>
    <mergeCell ref="A16:H16"/>
    <mergeCell ref="J16:AP16"/>
    <mergeCell ref="AQ16:BD16"/>
    <mergeCell ref="BE16:BR16"/>
    <mergeCell ref="BS16:CF16"/>
    <mergeCell ref="CU26:DH26"/>
    <mergeCell ref="DI26:DX26"/>
    <mergeCell ref="DY26:EN26"/>
    <mergeCell ref="A7:FE7"/>
    <mergeCell ref="CG18:CT18"/>
    <mergeCell ref="DI32:DX32"/>
    <mergeCell ref="DY32:EN32"/>
    <mergeCell ref="EO32:FE32"/>
    <mergeCell ref="A27:H27"/>
    <mergeCell ref="J27:AP27"/>
    <mergeCell ref="A26:H26"/>
    <mergeCell ref="J26:AP26"/>
    <mergeCell ref="AQ26:BD26"/>
    <mergeCell ref="BE26:BR26"/>
    <mergeCell ref="BS26:CF26"/>
    <mergeCell ref="CG26:CT26"/>
    <mergeCell ref="EO26:FE26"/>
    <mergeCell ref="A24:H24"/>
    <mergeCell ref="J24:AP24"/>
    <mergeCell ref="AQ24:BD24"/>
    <mergeCell ref="BE24:BR24"/>
    <mergeCell ref="BS24:CF24"/>
    <mergeCell ref="CG24:CT24"/>
    <mergeCell ref="CU24:DH24"/>
    <mergeCell ref="DI24:DX24"/>
    <mergeCell ref="DY24:EN24"/>
    <mergeCell ref="A25:H25"/>
    <mergeCell ref="J25:AP25"/>
    <mergeCell ref="AQ25:BD25"/>
    <mergeCell ref="BE25:BR25"/>
    <mergeCell ref="BS25:CF25"/>
    <mergeCell ref="CG25:CT25"/>
    <mergeCell ref="AQ20:BD20"/>
    <mergeCell ref="BE20:BR20"/>
    <mergeCell ref="BS20:CF20"/>
    <mergeCell ref="CG20:CT20"/>
    <mergeCell ref="EO25:FE25"/>
    <mergeCell ref="EO24:FE24"/>
    <mergeCell ref="CU25:DH25"/>
    <mergeCell ref="DI25:DX25"/>
    <mergeCell ref="DY25:EN25"/>
    <mergeCell ref="EO21:FE21"/>
    <mergeCell ref="EO20:FE20"/>
    <mergeCell ref="A32:H32"/>
    <mergeCell ref="J32:AP32"/>
    <mergeCell ref="AQ32:BD32"/>
    <mergeCell ref="BE32:BR32"/>
    <mergeCell ref="BS32:CF32"/>
    <mergeCell ref="CG32:CT32"/>
    <mergeCell ref="CU32:DH32"/>
    <mergeCell ref="A20:H20"/>
    <mergeCell ref="J20:AP2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E25"/>
  <sheetViews>
    <sheetView view="pageBreakPreview" zoomScaleSheetLayoutView="100" zoomScalePageLayoutView="0" workbookViewId="0" topLeftCell="A1">
      <selection activeCell="FJ12" sqref="FJ12"/>
    </sheetView>
  </sheetViews>
  <sheetFormatPr defaultColWidth="0.875" defaultRowHeight="12.75"/>
  <cols>
    <col min="1" max="111" width="0.875" style="11" customWidth="1"/>
    <col min="112" max="112" width="1.75390625" style="11" customWidth="1"/>
    <col min="113" max="16384" width="0.875" style="11" customWidth="1"/>
  </cols>
  <sheetData>
    <row r="1" ht="15">
      <c r="FE1" s="12" t="s">
        <v>7</v>
      </c>
    </row>
    <row r="3" spans="79:137" s="13" customFormat="1" ht="15.75">
      <c r="CA3" s="14" t="s">
        <v>25</v>
      </c>
      <c r="CB3" s="53" t="s">
        <v>41</v>
      </c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</row>
    <row r="4" spans="80:137" s="8" customFormat="1" ht="11.25">
      <c r="CB4" s="48" t="s">
        <v>6</v>
      </c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</row>
    <row r="5" spans="42:47" s="13" customFormat="1" ht="15.75">
      <c r="AP5" s="15" t="s">
        <v>52</v>
      </c>
      <c r="AQ5" s="49" t="s">
        <v>81</v>
      </c>
      <c r="AR5" s="49"/>
      <c r="AS5" s="49"/>
      <c r="AT5" s="49"/>
      <c r="AU5" s="13" t="s">
        <v>26</v>
      </c>
    </row>
    <row r="6" spans="1:161" s="13" customFormat="1" ht="21.75" customHeight="1">
      <c r="A6" s="50" t="s">
        <v>50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</row>
    <row r="7" spans="1:161" s="13" customFormat="1" ht="21.75" customHeight="1">
      <c r="A7" s="50" t="s">
        <v>79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</row>
    <row r="9" spans="1:161" s="16" customFormat="1" ht="28.5" customHeight="1">
      <c r="A9" s="57" t="s">
        <v>9</v>
      </c>
      <c r="B9" s="58"/>
      <c r="C9" s="58"/>
      <c r="D9" s="58"/>
      <c r="E9" s="58"/>
      <c r="F9" s="58"/>
      <c r="G9" s="58"/>
      <c r="H9" s="59"/>
      <c r="I9" s="57" t="s">
        <v>10</v>
      </c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9"/>
      <c r="AQ9" s="63" t="s">
        <v>13</v>
      </c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5"/>
      <c r="BS9" s="63" t="s">
        <v>14</v>
      </c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5"/>
      <c r="DI9" s="63" t="s">
        <v>18</v>
      </c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5"/>
    </row>
    <row r="10" spans="1:161" s="16" customFormat="1" ht="66" customHeight="1">
      <c r="A10" s="60"/>
      <c r="B10" s="61"/>
      <c r="C10" s="61"/>
      <c r="D10" s="61"/>
      <c r="E10" s="61"/>
      <c r="F10" s="61"/>
      <c r="G10" s="61"/>
      <c r="H10" s="62"/>
      <c r="I10" s="60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2"/>
      <c r="AQ10" s="63" t="s">
        <v>11</v>
      </c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5"/>
      <c r="BE10" s="63" t="s">
        <v>12</v>
      </c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5"/>
      <c r="BS10" s="63" t="s">
        <v>15</v>
      </c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5"/>
      <c r="CG10" s="63" t="s">
        <v>16</v>
      </c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5"/>
      <c r="CU10" s="63" t="s">
        <v>17</v>
      </c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5"/>
      <c r="DI10" s="63" t="s">
        <v>19</v>
      </c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5"/>
      <c r="DY10" s="63" t="s">
        <v>20</v>
      </c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5"/>
      <c r="EO10" s="63" t="s">
        <v>21</v>
      </c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5"/>
    </row>
    <row r="11" spans="1:161" s="16" customFormat="1" ht="12.75">
      <c r="A11" s="54" t="s">
        <v>0</v>
      </c>
      <c r="B11" s="55"/>
      <c r="C11" s="55"/>
      <c r="D11" s="55"/>
      <c r="E11" s="55"/>
      <c r="F11" s="55"/>
      <c r="G11" s="55"/>
      <c r="H11" s="56"/>
      <c r="I11" s="54" t="s">
        <v>1</v>
      </c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6"/>
      <c r="AQ11" s="54" t="s">
        <v>2</v>
      </c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6"/>
      <c r="BE11" s="54" t="s">
        <v>3</v>
      </c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6"/>
      <c r="BS11" s="54" t="s">
        <v>4</v>
      </c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6"/>
      <c r="CG11" s="54" t="s">
        <v>5</v>
      </c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6"/>
      <c r="CU11" s="54" t="s">
        <v>8</v>
      </c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6"/>
      <c r="DI11" s="54" t="s">
        <v>22</v>
      </c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6"/>
      <c r="DY11" s="54" t="s">
        <v>23</v>
      </c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6"/>
      <c r="EO11" s="54" t="s">
        <v>24</v>
      </c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6"/>
    </row>
    <row r="12" spans="1:161" s="18" customFormat="1" ht="12.75">
      <c r="A12" s="45" t="s">
        <v>0</v>
      </c>
      <c r="B12" s="46"/>
      <c r="C12" s="46"/>
      <c r="D12" s="46"/>
      <c r="E12" s="46"/>
      <c r="F12" s="46"/>
      <c r="G12" s="46"/>
      <c r="H12" s="47"/>
      <c r="I12" s="17"/>
      <c r="J12" s="51" t="s">
        <v>27</v>
      </c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2"/>
      <c r="AQ12" s="45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7"/>
      <c r="BE12" s="45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7"/>
      <c r="BS12" s="42">
        <f>BS13+BS21+BS23+BS24</f>
        <v>0</v>
      </c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4"/>
      <c r="CG12" s="42">
        <f>CG13+CG21+CG23+CG24</f>
        <v>0</v>
      </c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4"/>
      <c r="CU12" s="34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6"/>
      <c r="DI12" s="34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6"/>
      <c r="DY12" s="34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6"/>
      <c r="EO12" s="34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6"/>
    </row>
    <row r="13" spans="1:161" s="18" customFormat="1" ht="38.25" customHeight="1">
      <c r="A13" s="45" t="s">
        <v>1</v>
      </c>
      <c r="B13" s="46"/>
      <c r="C13" s="46"/>
      <c r="D13" s="46"/>
      <c r="E13" s="46"/>
      <c r="F13" s="46"/>
      <c r="G13" s="46"/>
      <c r="H13" s="47"/>
      <c r="I13" s="17"/>
      <c r="J13" s="51" t="s">
        <v>28</v>
      </c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2"/>
      <c r="AQ13" s="45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7"/>
      <c r="BE13" s="45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7"/>
      <c r="BS13" s="42">
        <f>BS15+BS17+BS19</f>
        <v>0</v>
      </c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4"/>
      <c r="CG13" s="42">
        <f>CG15+CG17+CG19</f>
        <v>0</v>
      </c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4"/>
      <c r="CU13" s="34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6"/>
      <c r="DI13" s="34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6"/>
      <c r="DY13" s="34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6"/>
      <c r="EO13" s="34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6"/>
    </row>
    <row r="14" spans="1:161" s="16" customFormat="1" ht="12.75">
      <c r="A14" s="25" t="s">
        <v>29</v>
      </c>
      <c r="B14" s="26"/>
      <c r="C14" s="26"/>
      <c r="D14" s="26"/>
      <c r="E14" s="26"/>
      <c r="F14" s="26"/>
      <c r="G14" s="26"/>
      <c r="H14" s="27"/>
      <c r="I14" s="19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8"/>
      <c r="AQ14" s="25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7"/>
      <c r="BE14" s="25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7"/>
      <c r="BS14" s="22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4"/>
      <c r="CG14" s="22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4"/>
      <c r="CU14" s="28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30"/>
      <c r="DI14" s="28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30"/>
      <c r="DY14" s="28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30"/>
      <c r="EO14" s="28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30"/>
    </row>
    <row r="15" spans="1:161" s="18" customFormat="1" ht="37.5" customHeight="1">
      <c r="A15" s="45" t="s">
        <v>2</v>
      </c>
      <c r="B15" s="46"/>
      <c r="C15" s="46"/>
      <c r="D15" s="46"/>
      <c r="E15" s="46"/>
      <c r="F15" s="46"/>
      <c r="G15" s="46"/>
      <c r="H15" s="47"/>
      <c r="I15" s="17"/>
      <c r="J15" s="51" t="s">
        <v>30</v>
      </c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2"/>
      <c r="AQ15" s="45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7"/>
      <c r="BE15" s="45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7"/>
      <c r="BS15" s="42">
        <f>SUM(BS16:CF16)</f>
        <v>0</v>
      </c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4"/>
      <c r="CG15" s="42">
        <f>SUM(CG16:CT16)</f>
        <v>0</v>
      </c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4"/>
      <c r="CU15" s="66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8"/>
      <c r="DI15" s="34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6"/>
      <c r="DY15" s="34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6"/>
      <c r="EO15" s="34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6"/>
    </row>
    <row r="16" spans="1:161" s="16" customFormat="1" ht="16.5" customHeight="1">
      <c r="A16" s="25" t="s">
        <v>31</v>
      </c>
      <c r="B16" s="26"/>
      <c r="C16" s="26"/>
      <c r="D16" s="26"/>
      <c r="E16" s="26"/>
      <c r="F16" s="26"/>
      <c r="G16" s="26"/>
      <c r="H16" s="27"/>
      <c r="I16" s="19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8"/>
      <c r="AQ16" s="25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7"/>
      <c r="BE16" s="25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7"/>
      <c r="BS16" s="22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4"/>
      <c r="CG16" s="22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4"/>
      <c r="CU16" s="31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3"/>
      <c r="DI16" s="28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30"/>
      <c r="DY16" s="31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3"/>
      <c r="EO16" s="28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30"/>
    </row>
    <row r="17" spans="1:161" s="18" customFormat="1" ht="12.75">
      <c r="A17" s="45" t="s">
        <v>3</v>
      </c>
      <c r="B17" s="46"/>
      <c r="C17" s="46"/>
      <c r="D17" s="46"/>
      <c r="E17" s="46"/>
      <c r="F17" s="46"/>
      <c r="G17" s="46"/>
      <c r="H17" s="47"/>
      <c r="I17" s="17"/>
      <c r="J17" s="51" t="s">
        <v>32</v>
      </c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2"/>
      <c r="AQ17" s="45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7"/>
      <c r="BE17" s="45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7"/>
      <c r="BS17" s="42">
        <f>SUM(BS18:CF18)</f>
        <v>0</v>
      </c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4"/>
      <c r="CG17" s="42">
        <f>SUM(CG18:CT18)</f>
        <v>0</v>
      </c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4"/>
      <c r="CU17" s="34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6"/>
      <c r="DI17" s="34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6"/>
      <c r="DY17" s="34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6"/>
      <c r="EO17" s="34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6"/>
    </row>
    <row r="18" spans="1:161" s="16" customFormat="1" ht="13.5" customHeight="1">
      <c r="A18" s="25" t="s">
        <v>33</v>
      </c>
      <c r="B18" s="26"/>
      <c r="C18" s="26"/>
      <c r="D18" s="26"/>
      <c r="E18" s="26"/>
      <c r="F18" s="26"/>
      <c r="G18" s="26"/>
      <c r="H18" s="27"/>
      <c r="I18" s="19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8"/>
      <c r="AQ18" s="25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7"/>
      <c r="BE18" s="25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7"/>
      <c r="BS18" s="22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4"/>
      <c r="CG18" s="22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4"/>
      <c r="CU18" s="28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30"/>
      <c r="DI18" s="28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30"/>
      <c r="DY18" s="28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30"/>
      <c r="EO18" s="28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30"/>
    </row>
    <row r="19" spans="1:161" s="18" customFormat="1" ht="25.5" customHeight="1">
      <c r="A19" s="45" t="s">
        <v>4</v>
      </c>
      <c r="B19" s="46"/>
      <c r="C19" s="46"/>
      <c r="D19" s="46"/>
      <c r="E19" s="46"/>
      <c r="F19" s="46"/>
      <c r="G19" s="46"/>
      <c r="H19" s="47"/>
      <c r="I19" s="17"/>
      <c r="J19" s="51" t="s">
        <v>34</v>
      </c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2"/>
      <c r="AQ19" s="45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7"/>
      <c r="BE19" s="45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7"/>
      <c r="BS19" s="42">
        <f>SUM(BS20:CF20)</f>
        <v>0</v>
      </c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4"/>
      <c r="CG19" s="42">
        <f>SUM(CG20:CT20)</f>
        <v>0</v>
      </c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4"/>
      <c r="CU19" s="42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6"/>
      <c r="DI19" s="34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6"/>
      <c r="DY19" s="34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6"/>
      <c r="EO19" s="34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6"/>
    </row>
    <row r="20" spans="1:161" s="16" customFormat="1" ht="17.25" customHeight="1">
      <c r="A20" s="25" t="s">
        <v>35</v>
      </c>
      <c r="B20" s="26"/>
      <c r="C20" s="26"/>
      <c r="D20" s="26"/>
      <c r="E20" s="26"/>
      <c r="F20" s="26"/>
      <c r="G20" s="26"/>
      <c r="H20" s="27"/>
      <c r="I20" s="19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8"/>
      <c r="AQ20" s="25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7"/>
      <c r="BE20" s="25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7"/>
      <c r="BS20" s="22">
        <f>'[1]TDSheet'!$H$104*0+'[1]TDSheet'!$I$104*0</f>
        <v>0</v>
      </c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4"/>
      <c r="CG20" s="22">
        <f>'[1]TDSheet'!$T$104*0</f>
        <v>0</v>
      </c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4"/>
      <c r="CU20" s="28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30"/>
      <c r="DI20" s="28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30"/>
      <c r="DY20" s="28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30"/>
      <c r="EO20" s="28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30"/>
    </row>
    <row r="21" spans="1:161" s="18" customFormat="1" ht="38.25" customHeight="1">
      <c r="A21" s="45" t="s">
        <v>5</v>
      </c>
      <c r="B21" s="46"/>
      <c r="C21" s="46"/>
      <c r="D21" s="46"/>
      <c r="E21" s="46"/>
      <c r="F21" s="46"/>
      <c r="G21" s="46"/>
      <c r="H21" s="47"/>
      <c r="I21" s="17"/>
      <c r="J21" s="51" t="s">
        <v>36</v>
      </c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2"/>
      <c r="AQ21" s="45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7"/>
      <c r="BE21" s="45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7"/>
      <c r="BS21" s="42">
        <f>SUM(BS22:CF22)</f>
        <v>0</v>
      </c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4"/>
      <c r="CG21" s="42">
        <f>SUM(CG22:CT22)</f>
        <v>0</v>
      </c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4"/>
      <c r="CU21" s="34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6"/>
      <c r="DI21" s="34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6"/>
      <c r="DY21" s="34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6"/>
      <c r="EO21" s="34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6"/>
    </row>
    <row r="22" spans="1:161" s="16" customFormat="1" ht="18" customHeight="1">
      <c r="A22" s="25" t="s">
        <v>37</v>
      </c>
      <c r="B22" s="26"/>
      <c r="C22" s="26"/>
      <c r="D22" s="26"/>
      <c r="E22" s="26"/>
      <c r="F22" s="26"/>
      <c r="G22" s="26"/>
      <c r="H22" s="27"/>
      <c r="I22" s="19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8"/>
      <c r="AQ22" s="25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7"/>
      <c r="BE22" s="25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7"/>
      <c r="BS22" s="22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4"/>
      <c r="CG22" s="22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4"/>
      <c r="CU22" s="28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30"/>
      <c r="DI22" s="28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30"/>
      <c r="DY22" s="28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30"/>
      <c r="EO22" s="28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30"/>
    </row>
    <row r="23" spans="1:161" s="18" customFormat="1" ht="25.5" customHeight="1">
      <c r="A23" s="45" t="s">
        <v>8</v>
      </c>
      <c r="B23" s="46"/>
      <c r="C23" s="46"/>
      <c r="D23" s="46"/>
      <c r="E23" s="46"/>
      <c r="F23" s="46"/>
      <c r="G23" s="46"/>
      <c r="H23" s="47"/>
      <c r="I23" s="17"/>
      <c r="J23" s="51" t="s">
        <v>38</v>
      </c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2"/>
      <c r="AQ23" s="45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7"/>
      <c r="BE23" s="45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7"/>
      <c r="BS23" s="42">
        <v>0</v>
      </c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4"/>
      <c r="CG23" s="42">
        <v>0</v>
      </c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4"/>
      <c r="CU23" s="34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6"/>
      <c r="DI23" s="34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6"/>
      <c r="DY23" s="34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6"/>
      <c r="EO23" s="34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6"/>
    </row>
    <row r="24" spans="1:161" s="18" customFormat="1" ht="25.5" customHeight="1">
      <c r="A24" s="45" t="s">
        <v>22</v>
      </c>
      <c r="B24" s="46"/>
      <c r="C24" s="46"/>
      <c r="D24" s="46"/>
      <c r="E24" s="46"/>
      <c r="F24" s="46"/>
      <c r="G24" s="46"/>
      <c r="H24" s="47"/>
      <c r="I24" s="17"/>
      <c r="J24" s="51" t="s">
        <v>39</v>
      </c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2"/>
      <c r="AQ24" s="45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7"/>
      <c r="BE24" s="45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7"/>
      <c r="BS24" s="42">
        <f>SUM(BS25:CF25)</f>
        <v>0</v>
      </c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4"/>
      <c r="CG24" s="42">
        <f>SUM(CG25:CT25)</f>
        <v>0</v>
      </c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4"/>
      <c r="CU24" s="42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6"/>
      <c r="DI24" s="34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6"/>
      <c r="DY24" s="34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6"/>
      <c r="EO24" s="34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6"/>
    </row>
    <row r="25" spans="1:161" s="16" customFormat="1" ht="17.25" customHeight="1">
      <c r="A25" s="25" t="s">
        <v>40</v>
      </c>
      <c r="B25" s="26"/>
      <c r="C25" s="26"/>
      <c r="D25" s="26"/>
      <c r="E25" s="26"/>
      <c r="F25" s="26"/>
      <c r="G25" s="26"/>
      <c r="H25" s="27"/>
      <c r="I25" s="19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8"/>
      <c r="AQ25" s="25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7"/>
      <c r="BE25" s="25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7"/>
      <c r="BS25" s="22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30"/>
      <c r="CG25" s="22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30"/>
      <c r="CU25" s="31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3"/>
      <c r="DI25" s="28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30"/>
      <c r="DY25" s="28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30"/>
      <c r="EO25" s="28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30"/>
    </row>
  </sheetData>
  <sheetProtection/>
  <mergeCells count="168">
    <mergeCell ref="CB3:EG3"/>
    <mergeCell ref="CB4:EG4"/>
    <mergeCell ref="AQ5:AT5"/>
    <mergeCell ref="A6:FE6"/>
    <mergeCell ref="A7:FE7"/>
    <mergeCell ref="A9:H10"/>
    <mergeCell ref="I9:AP10"/>
    <mergeCell ref="AQ9:BR9"/>
    <mergeCell ref="BS9:DH9"/>
    <mergeCell ref="DI9:FE9"/>
    <mergeCell ref="CU11:DH11"/>
    <mergeCell ref="DI11:DX11"/>
    <mergeCell ref="AQ10:BD10"/>
    <mergeCell ref="BE10:BR10"/>
    <mergeCell ref="BS10:CF10"/>
    <mergeCell ref="CG10:CT10"/>
    <mergeCell ref="CU10:DH10"/>
    <mergeCell ref="DI10:DX10"/>
    <mergeCell ref="CU12:DH12"/>
    <mergeCell ref="DI12:DX12"/>
    <mergeCell ref="DY10:EN10"/>
    <mergeCell ref="EO10:FE10"/>
    <mergeCell ref="A11:H11"/>
    <mergeCell ref="I11:AP11"/>
    <mergeCell ref="AQ11:BD11"/>
    <mergeCell ref="BE11:BR11"/>
    <mergeCell ref="BS11:CF11"/>
    <mergeCell ref="CG11:CT11"/>
    <mergeCell ref="CU13:DH13"/>
    <mergeCell ref="DI13:DX13"/>
    <mergeCell ref="DY11:EN11"/>
    <mergeCell ref="EO11:FE11"/>
    <mergeCell ref="A12:H12"/>
    <mergeCell ref="J12:AP12"/>
    <mergeCell ref="AQ12:BD12"/>
    <mergeCell ref="BE12:BR12"/>
    <mergeCell ref="BS12:CF12"/>
    <mergeCell ref="CG12:CT12"/>
    <mergeCell ref="CU14:DH14"/>
    <mergeCell ref="DI14:DX14"/>
    <mergeCell ref="DY12:EN12"/>
    <mergeCell ref="EO12:FE12"/>
    <mergeCell ref="A13:H13"/>
    <mergeCell ref="J13:AP13"/>
    <mergeCell ref="AQ13:BD13"/>
    <mergeCell ref="BE13:BR13"/>
    <mergeCell ref="BS13:CF13"/>
    <mergeCell ref="CG13:CT13"/>
    <mergeCell ref="CU15:DH15"/>
    <mergeCell ref="DI15:DX15"/>
    <mergeCell ref="DY13:EN13"/>
    <mergeCell ref="EO13:FE13"/>
    <mergeCell ref="A14:H14"/>
    <mergeCell ref="J14:AP14"/>
    <mergeCell ref="AQ14:BD14"/>
    <mergeCell ref="BE14:BR14"/>
    <mergeCell ref="BS14:CF14"/>
    <mergeCell ref="CG14:CT14"/>
    <mergeCell ref="CU16:DH16"/>
    <mergeCell ref="DI16:DX16"/>
    <mergeCell ref="DY14:EN14"/>
    <mergeCell ref="EO14:FE14"/>
    <mergeCell ref="A15:H15"/>
    <mergeCell ref="J15:AP15"/>
    <mergeCell ref="AQ15:BD15"/>
    <mergeCell ref="BE15:BR15"/>
    <mergeCell ref="BS15:CF15"/>
    <mergeCell ref="CG15:CT15"/>
    <mergeCell ref="CU17:DH17"/>
    <mergeCell ref="DI17:DX17"/>
    <mergeCell ref="DY15:EN15"/>
    <mergeCell ref="EO15:FE15"/>
    <mergeCell ref="A16:H16"/>
    <mergeCell ref="J16:AP16"/>
    <mergeCell ref="AQ16:BD16"/>
    <mergeCell ref="BE16:BR16"/>
    <mergeCell ref="BS16:CF16"/>
    <mergeCell ref="CG16:CT16"/>
    <mergeCell ref="CU18:DH18"/>
    <mergeCell ref="DI18:DX18"/>
    <mergeCell ref="DY16:EN16"/>
    <mergeCell ref="EO16:FE16"/>
    <mergeCell ref="A17:H17"/>
    <mergeCell ref="J17:AP17"/>
    <mergeCell ref="AQ17:BD17"/>
    <mergeCell ref="BE17:BR17"/>
    <mergeCell ref="BS17:CF17"/>
    <mergeCell ref="CG17:CT17"/>
    <mergeCell ref="CU19:DH19"/>
    <mergeCell ref="DI19:DX19"/>
    <mergeCell ref="DY17:EN17"/>
    <mergeCell ref="EO17:FE17"/>
    <mergeCell ref="A18:H18"/>
    <mergeCell ref="J18:AP18"/>
    <mergeCell ref="AQ18:BD18"/>
    <mergeCell ref="BE18:BR18"/>
    <mergeCell ref="BS18:CF18"/>
    <mergeCell ref="CG18:CT18"/>
    <mergeCell ref="CU20:DH20"/>
    <mergeCell ref="DI20:DX20"/>
    <mergeCell ref="DY18:EN18"/>
    <mergeCell ref="EO18:FE18"/>
    <mergeCell ref="A19:H19"/>
    <mergeCell ref="J19:AP19"/>
    <mergeCell ref="AQ19:BD19"/>
    <mergeCell ref="BE19:BR19"/>
    <mergeCell ref="BS19:CF19"/>
    <mergeCell ref="CG19:CT19"/>
    <mergeCell ref="CU21:DH21"/>
    <mergeCell ref="DI21:DX21"/>
    <mergeCell ref="DY19:EN19"/>
    <mergeCell ref="EO19:FE19"/>
    <mergeCell ref="A20:H20"/>
    <mergeCell ref="J20:AP20"/>
    <mergeCell ref="AQ20:BD20"/>
    <mergeCell ref="BE20:BR20"/>
    <mergeCell ref="BS20:CF20"/>
    <mergeCell ref="CG20:CT20"/>
    <mergeCell ref="CU22:DH22"/>
    <mergeCell ref="DI22:DX22"/>
    <mergeCell ref="DY20:EN20"/>
    <mergeCell ref="EO20:FE20"/>
    <mergeCell ref="A21:H21"/>
    <mergeCell ref="J21:AP21"/>
    <mergeCell ref="AQ21:BD21"/>
    <mergeCell ref="BE21:BR21"/>
    <mergeCell ref="BS21:CF21"/>
    <mergeCell ref="CG21:CT21"/>
    <mergeCell ref="CU23:DH23"/>
    <mergeCell ref="DI23:DX23"/>
    <mergeCell ref="DY21:EN21"/>
    <mergeCell ref="EO21:FE21"/>
    <mergeCell ref="A22:H22"/>
    <mergeCell ref="J22:AP22"/>
    <mergeCell ref="AQ22:BD22"/>
    <mergeCell ref="BE22:BR22"/>
    <mergeCell ref="BS22:CF22"/>
    <mergeCell ref="CG22:CT22"/>
    <mergeCell ref="CU24:DH24"/>
    <mergeCell ref="DI24:DX24"/>
    <mergeCell ref="DY22:EN22"/>
    <mergeCell ref="EO22:FE22"/>
    <mergeCell ref="A23:H23"/>
    <mergeCell ref="J23:AP23"/>
    <mergeCell ref="AQ23:BD23"/>
    <mergeCell ref="BE23:BR23"/>
    <mergeCell ref="BS23:CF23"/>
    <mergeCell ref="CG23:CT23"/>
    <mergeCell ref="CU25:DH25"/>
    <mergeCell ref="DI25:DX25"/>
    <mergeCell ref="DY23:EN23"/>
    <mergeCell ref="EO23:FE23"/>
    <mergeCell ref="A24:H24"/>
    <mergeCell ref="J24:AP24"/>
    <mergeCell ref="AQ24:BD24"/>
    <mergeCell ref="BE24:BR24"/>
    <mergeCell ref="BS24:CF24"/>
    <mergeCell ref="CG24:CT24"/>
    <mergeCell ref="DY25:EN25"/>
    <mergeCell ref="EO25:FE25"/>
    <mergeCell ref="DY24:EN24"/>
    <mergeCell ref="EO24:FE24"/>
    <mergeCell ref="A25:H25"/>
    <mergeCell ref="J25:AP25"/>
    <mergeCell ref="AQ25:BD25"/>
    <mergeCell ref="BE25:BR25"/>
    <mergeCell ref="BS25:CF25"/>
    <mergeCell ref="CG25:CT2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E25"/>
  <sheetViews>
    <sheetView view="pageBreakPreview" zoomScaleSheetLayoutView="100" zoomScalePageLayoutView="0" workbookViewId="0" topLeftCell="A1">
      <selection activeCell="CV28" sqref="CV28"/>
    </sheetView>
  </sheetViews>
  <sheetFormatPr defaultColWidth="0.875" defaultRowHeight="12.75"/>
  <cols>
    <col min="1" max="111" width="0.875" style="11" customWidth="1"/>
    <col min="112" max="112" width="1.75390625" style="11" customWidth="1"/>
    <col min="113" max="16384" width="0.875" style="11" customWidth="1"/>
  </cols>
  <sheetData>
    <row r="1" ht="15">
      <c r="FE1" s="12" t="s">
        <v>7</v>
      </c>
    </row>
    <row r="3" spans="79:137" s="13" customFormat="1" ht="15.75">
      <c r="CA3" s="14" t="s">
        <v>25</v>
      </c>
      <c r="CB3" s="53" t="s">
        <v>41</v>
      </c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</row>
    <row r="4" spans="80:137" s="8" customFormat="1" ht="11.25">
      <c r="CB4" s="48" t="s">
        <v>6</v>
      </c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</row>
    <row r="5" spans="42:47" s="13" customFormat="1" ht="15.75">
      <c r="AP5" s="15" t="s">
        <v>52</v>
      </c>
      <c r="AQ5" s="49" t="s">
        <v>81</v>
      </c>
      <c r="AR5" s="49"/>
      <c r="AS5" s="49"/>
      <c r="AT5" s="49"/>
      <c r="AU5" s="13" t="s">
        <v>26</v>
      </c>
    </row>
    <row r="6" spans="1:161" s="13" customFormat="1" ht="21.75" customHeight="1">
      <c r="A6" s="50" t="s">
        <v>50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</row>
    <row r="7" spans="1:161" s="13" customFormat="1" ht="17.25" customHeight="1">
      <c r="A7" s="50" t="s">
        <v>80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</row>
    <row r="9" spans="1:161" s="16" customFormat="1" ht="28.5" customHeight="1">
      <c r="A9" s="57" t="s">
        <v>9</v>
      </c>
      <c r="B9" s="58"/>
      <c r="C9" s="58"/>
      <c r="D9" s="58"/>
      <c r="E9" s="58"/>
      <c r="F9" s="58"/>
      <c r="G9" s="58"/>
      <c r="H9" s="59"/>
      <c r="I9" s="57" t="s">
        <v>10</v>
      </c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9"/>
      <c r="AQ9" s="63" t="s">
        <v>13</v>
      </c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5"/>
      <c r="BS9" s="63" t="s">
        <v>14</v>
      </c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5"/>
      <c r="DI9" s="63" t="s">
        <v>18</v>
      </c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5"/>
    </row>
    <row r="10" spans="1:161" s="16" customFormat="1" ht="66" customHeight="1">
      <c r="A10" s="60"/>
      <c r="B10" s="61"/>
      <c r="C10" s="61"/>
      <c r="D10" s="61"/>
      <c r="E10" s="61"/>
      <c r="F10" s="61"/>
      <c r="G10" s="61"/>
      <c r="H10" s="62"/>
      <c r="I10" s="60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2"/>
      <c r="AQ10" s="63" t="s">
        <v>11</v>
      </c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5"/>
      <c r="BE10" s="63" t="s">
        <v>12</v>
      </c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5"/>
      <c r="BS10" s="63" t="s">
        <v>15</v>
      </c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5"/>
      <c r="CG10" s="63" t="s">
        <v>16</v>
      </c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5"/>
      <c r="CU10" s="63" t="s">
        <v>17</v>
      </c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5"/>
      <c r="DI10" s="63" t="s">
        <v>19</v>
      </c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5"/>
      <c r="DY10" s="63" t="s">
        <v>20</v>
      </c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5"/>
      <c r="EO10" s="63" t="s">
        <v>21</v>
      </c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5"/>
    </row>
    <row r="11" spans="1:161" s="16" customFormat="1" ht="12.75">
      <c r="A11" s="54" t="s">
        <v>0</v>
      </c>
      <c r="B11" s="55"/>
      <c r="C11" s="55"/>
      <c r="D11" s="55"/>
      <c r="E11" s="55"/>
      <c r="F11" s="55"/>
      <c r="G11" s="55"/>
      <c r="H11" s="56"/>
      <c r="I11" s="54" t="s">
        <v>1</v>
      </c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6"/>
      <c r="AQ11" s="54" t="s">
        <v>2</v>
      </c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6"/>
      <c r="BE11" s="54" t="s">
        <v>3</v>
      </c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6"/>
      <c r="BS11" s="54" t="s">
        <v>4</v>
      </c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6"/>
      <c r="CG11" s="54" t="s">
        <v>5</v>
      </c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6"/>
      <c r="CU11" s="54" t="s">
        <v>8</v>
      </c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6"/>
      <c r="DI11" s="54" t="s">
        <v>22</v>
      </c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6"/>
      <c r="DY11" s="54" t="s">
        <v>23</v>
      </c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6"/>
      <c r="EO11" s="54" t="s">
        <v>24</v>
      </c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6"/>
    </row>
    <row r="12" spans="1:161" s="18" customFormat="1" ht="12.75">
      <c r="A12" s="45" t="s">
        <v>0</v>
      </c>
      <c r="B12" s="46"/>
      <c r="C12" s="46"/>
      <c r="D12" s="46"/>
      <c r="E12" s="46"/>
      <c r="F12" s="46"/>
      <c r="G12" s="46"/>
      <c r="H12" s="47"/>
      <c r="I12" s="17"/>
      <c r="J12" s="51" t="s">
        <v>27</v>
      </c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2"/>
      <c r="AQ12" s="45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7"/>
      <c r="BE12" s="45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7"/>
      <c r="BS12" s="42">
        <f>BS13+BS21+BS23+BS24</f>
        <v>0</v>
      </c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4"/>
      <c r="CG12" s="42">
        <f>CG13+CG21+CG23+CG24</f>
        <v>0</v>
      </c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4"/>
      <c r="CU12" s="34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6"/>
      <c r="DI12" s="34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6"/>
      <c r="DY12" s="34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6"/>
      <c r="EO12" s="34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6"/>
    </row>
    <row r="13" spans="1:161" s="18" customFormat="1" ht="38.25" customHeight="1">
      <c r="A13" s="45" t="s">
        <v>1</v>
      </c>
      <c r="B13" s="46"/>
      <c r="C13" s="46"/>
      <c r="D13" s="46"/>
      <c r="E13" s="46"/>
      <c r="F13" s="46"/>
      <c r="G13" s="46"/>
      <c r="H13" s="47"/>
      <c r="I13" s="17"/>
      <c r="J13" s="51" t="s">
        <v>28</v>
      </c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2"/>
      <c r="AQ13" s="45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7"/>
      <c r="BE13" s="45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7"/>
      <c r="BS13" s="42">
        <f>BS15+BS17+BS19</f>
        <v>0</v>
      </c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4"/>
      <c r="CG13" s="42">
        <f>CG15+CG17+CG19</f>
        <v>0</v>
      </c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4"/>
      <c r="CU13" s="34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6"/>
      <c r="DI13" s="34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6"/>
      <c r="DY13" s="34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6"/>
      <c r="EO13" s="34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6"/>
    </row>
    <row r="14" spans="1:161" s="16" customFormat="1" ht="12.75">
      <c r="A14" s="25" t="s">
        <v>29</v>
      </c>
      <c r="B14" s="26"/>
      <c r="C14" s="26"/>
      <c r="D14" s="26"/>
      <c r="E14" s="26"/>
      <c r="F14" s="26"/>
      <c r="G14" s="26"/>
      <c r="H14" s="27"/>
      <c r="I14" s="19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8"/>
      <c r="AQ14" s="25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7"/>
      <c r="BE14" s="25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7"/>
      <c r="BS14" s="22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4"/>
      <c r="CG14" s="22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4"/>
      <c r="CU14" s="28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30"/>
      <c r="DI14" s="28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30"/>
      <c r="DY14" s="28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30"/>
      <c r="EO14" s="28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30"/>
    </row>
    <row r="15" spans="1:161" s="18" customFormat="1" ht="37.5" customHeight="1">
      <c r="A15" s="45" t="s">
        <v>2</v>
      </c>
      <c r="B15" s="46"/>
      <c r="C15" s="46"/>
      <c r="D15" s="46"/>
      <c r="E15" s="46"/>
      <c r="F15" s="46"/>
      <c r="G15" s="46"/>
      <c r="H15" s="47"/>
      <c r="I15" s="17"/>
      <c r="J15" s="51" t="s">
        <v>30</v>
      </c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2"/>
      <c r="AQ15" s="45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7"/>
      <c r="BE15" s="45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7"/>
      <c r="BS15" s="42">
        <f>SUM(BS16:CF16)</f>
        <v>0</v>
      </c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4"/>
      <c r="CG15" s="42">
        <f>SUM(CG16:CT16)</f>
        <v>0</v>
      </c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4"/>
      <c r="CU15" s="66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8"/>
      <c r="DI15" s="34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6"/>
      <c r="DY15" s="34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6"/>
      <c r="EO15" s="34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6"/>
    </row>
    <row r="16" spans="1:161" s="16" customFormat="1" ht="17.25" customHeight="1">
      <c r="A16" s="25" t="s">
        <v>31</v>
      </c>
      <c r="B16" s="26"/>
      <c r="C16" s="26"/>
      <c r="D16" s="26"/>
      <c r="E16" s="26"/>
      <c r="F16" s="26"/>
      <c r="G16" s="26"/>
      <c r="H16" s="27"/>
      <c r="I16" s="19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8"/>
      <c r="AQ16" s="25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7"/>
      <c r="BE16" s="25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7"/>
      <c r="BS16" s="22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4"/>
      <c r="CG16" s="22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4"/>
      <c r="CU16" s="31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3"/>
      <c r="DI16" s="28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30"/>
      <c r="DY16" s="31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3"/>
      <c r="EO16" s="28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30"/>
    </row>
    <row r="17" spans="1:161" s="18" customFormat="1" ht="12.75">
      <c r="A17" s="45" t="s">
        <v>3</v>
      </c>
      <c r="B17" s="46"/>
      <c r="C17" s="46"/>
      <c r="D17" s="46"/>
      <c r="E17" s="46"/>
      <c r="F17" s="46"/>
      <c r="G17" s="46"/>
      <c r="H17" s="47"/>
      <c r="I17" s="17"/>
      <c r="J17" s="51" t="s">
        <v>32</v>
      </c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2"/>
      <c r="AQ17" s="45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7"/>
      <c r="BE17" s="45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7"/>
      <c r="BS17" s="42">
        <f>SUM(BS18:CF18)</f>
        <v>0</v>
      </c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4"/>
      <c r="CG17" s="42">
        <f>SUM(CG18:CT18)</f>
        <v>0</v>
      </c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4"/>
      <c r="CU17" s="34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6"/>
      <c r="DI17" s="34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6"/>
      <c r="DY17" s="34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6"/>
      <c r="EO17" s="34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6"/>
    </row>
    <row r="18" spans="1:161" s="16" customFormat="1" ht="12.75" customHeight="1">
      <c r="A18" s="25" t="s">
        <v>33</v>
      </c>
      <c r="B18" s="26"/>
      <c r="C18" s="26"/>
      <c r="D18" s="26"/>
      <c r="E18" s="26"/>
      <c r="F18" s="26"/>
      <c r="G18" s="26"/>
      <c r="H18" s="27"/>
      <c r="I18" s="19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8"/>
      <c r="AQ18" s="25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7"/>
      <c r="BE18" s="25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7"/>
      <c r="BS18" s="22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4"/>
      <c r="CG18" s="22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4"/>
      <c r="CU18" s="28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30"/>
      <c r="DI18" s="28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30"/>
      <c r="DY18" s="28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30"/>
      <c r="EO18" s="28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30"/>
    </row>
    <row r="19" spans="1:161" s="18" customFormat="1" ht="25.5" customHeight="1">
      <c r="A19" s="45" t="s">
        <v>4</v>
      </c>
      <c r="B19" s="46"/>
      <c r="C19" s="46"/>
      <c r="D19" s="46"/>
      <c r="E19" s="46"/>
      <c r="F19" s="46"/>
      <c r="G19" s="46"/>
      <c r="H19" s="47"/>
      <c r="I19" s="17"/>
      <c r="J19" s="51" t="s">
        <v>34</v>
      </c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2"/>
      <c r="AQ19" s="45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7"/>
      <c r="BE19" s="45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7"/>
      <c r="BS19" s="42">
        <f>SUM(BS20:CF20)</f>
        <v>0</v>
      </c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4"/>
      <c r="CG19" s="42">
        <f>SUM(CG20:CT20)</f>
        <v>0</v>
      </c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4"/>
      <c r="CU19" s="42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6"/>
      <c r="DI19" s="34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6"/>
      <c r="DY19" s="34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6"/>
      <c r="EO19" s="34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6"/>
    </row>
    <row r="20" spans="1:161" s="16" customFormat="1" ht="17.25" customHeight="1">
      <c r="A20" s="25" t="s">
        <v>35</v>
      </c>
      <c r="B20" s="26"/>
      <c r="C20" s="26"/>
      <c r="D20" s="26"/>
      <c r="E20" s="26"/>
      <c r="F20" s="26"/>
      <c r="G20" s="26"/>
      <c r="H20" s="27"/>
      <c r="I20" s="19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8"/>
      <c r="AQ20" s="25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7"/>
      <c r="BE20" s="25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7"/>
      <c r="BS20" s="22">
        <f>'[1]TDSheet'!$H$104*0+'[1]TDSheet'!$I$104*0</f>
        <v>0</v>
      </c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4"/>
      <c r="CG20" s="22">
        <f>'[1]TDSheet'!$T$104*0</f>
        <v>0</v>
      </c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4"/>
      <c r="CU20" s="28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30"/>
      <c r="DI20" s="28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30"/>
      <c r="DY20" s="28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30"/>
      <c r="EO20" s="28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30"/>
    </row>
    <row r="21" spans="1:161" s="18" customFormat="1" ht="38.25" customHeight="1">
      <c r="A21" s="45" t="s">
        <v>5</v>
      </c>
      <c r="B21" s="46"/>
      <c r="C21" s="46"/>
      <c r="D21" s="46"/>
      <c r="E21" s="46"/>
      <c r="F21" s="46"/>
      <c r="G21" s="46"/>
      <c r="H21" s="47"/>
      <c r="I21" s="17"/>
      <c r="J21" s="51" t="s">
        <v>36</v>
      </c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2"/>
      <c r="AQ21" s="45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7"/>
      <c r="BE21" s="45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7"/>
      <c r="BS21" s="42">
        <f>SUM(BS22:CF22)</f>
        <v>0</v>
      </c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4"/>
      <c r="CG21" s="42">
        <f>SUM(CG22:CT22)</f>
        <v>0</v>
      </c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4"/>
      <c r="CU21" s="34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6"/>
      <c r="DI21" s="34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6"/>
      <c r="DY21" s="34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6"/>
      <c r="EO21" s="34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6"/>
    </row>
    <row r="22" spans="1:161" s="16" customFormat="1" ht="14.25" customHeight="1">
      <c r="A22" s="25" t="s">
        <v>37</v>
      </c>
      <c r="B22" s="26"/>
      <c r="C22" s="26"/>
      <c r="D22" s="26"/>
      <c r="E22" s="26"/>
      <c r="F22" s="26"/>
      <c r="G22" s="26"/>
      <c r="H22" s="27"/>
      <c r="I22" s="19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8"/>
      <c r="AQ22" s="25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7"/>
      <c r="BE22" s="25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7"/>
      <c r="BS22" s="22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4"/>
      <c r="CG22" s="22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4"/>
      <c r="CU22" s="28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30"/>
      <c r="DI22" s="28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30"/>
      <c r="DY22" s="28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30"/>
      <c r="EO22" s="28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30"/>
    </row>
    <row r="23" spans="1:161" s="18" customFormat="1" ht="25.5" customHeight="1">
      <c r="A23" s="45" t="s">
        <v>8</v>
      </c>
      <c r="B23" s="46"/>
      <c r="C23" s="46"/>
      <c r="D23" s="46"/>
      <c r="E23" s="46"/>
      <c r="F23" s="46"/>
      <c r="G23" s="46"/>
      <c r="H23" s="47"/>
      <c r="I23" s="17"/>
      <c r="J23" s="51" t="s">
        <v>38</v>
      </c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2"/>
      <c r="AQ23" s="45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7"/>
      <c r="BE23" s="45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7"/>
      <c r="BS23" s="42">
        <v>0</v>
      </c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4"/>
      <c r="CG23" s="42">
        <v>0</v>
      </c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4"/>
      <c r="CU23" s="34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6"/>
      <c r="DI23" s="34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6"/>
      <c r="DY23" s="34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6"/>
      <c r="EO23" s="34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6"/>
    </row>
    <row r="24" spans="1:161" s="18" customFormat="1" ht="25.5" customHeight="1">
      <c r="A24" s="45" t="s">
        <v>22</v>
      </c>
      <c r="B24" s="46"/>
      <c r="C24" s="46"/>
      <c r="D24" s="46"/>
      <c r="E24" s="46"/>
      <c r="F24" s="46"/>
      <c r="G24" s="46"/>
      <c r="H24" s="47"/>
      <c r="I24" s="17"/>
      <c r="J24" s="51" t="s">
        <v>39</v>
      </c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2"/>
      <c r="AQ24" s="45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7"/>
      <c r="BE24" s="45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7"/>
      <c r="BS24" s="42">
        <f>SUM(BS25:CF25)</f>
        <v>0</v>
      </c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4"/>
      <c r="CG24" s="42">
        <f>SUM(CG25:CT25)</f>
        <v>0</v>
      </c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4"/>
      <c r="CU24" s="42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6"/>
      <c r="DI24" s="34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6"/>
      <c r="DY24" s="34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6"/>
      <c r="EO24" s="34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6"/>
    </row>
    <row r="25" spans="1:161" s="16" customFormat="1" ht="18" customHeight="1">
      <c r="A25" s="25" t="s">
        <v>40</v>
      </c>
      <c r="B25" s="26"/>
      <c r="C25" s="26"/>
      <c r="D25" s="26"/>
      <c r="E25" s="26"/>
      <c r="F25" s="26"/>
      <c r="G25" s="26"/>
      <c r="H25" s="27"/>
      <c r="I25" s="19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8"/>
      <c r="AQ25" s="25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7"/>
      <c r="BE25" s="25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7"/>
      <c r="BS25" s="22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30"/>
      <c r="CG25" s="22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30"/>
      <c r="CU25" s="31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3"/>
      <c r="DI25" s="28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30"/>
      <c r="DY25" s="28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30"/>
      <c r="EO25" s="28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30"/>
    </row>
  </sheetData>
  <sheetProtection/>
  <mergeCells count="168">
    <mergeCell ref="CB3:EG3"/>
    <mergeCell ref="CB4:EG4"/>
    <mergeCell ref="AQ5:AT5"/>
    <mergeCell ref="A6:FE6"/>
    <mergeCell ref="A7:FE7"/>
    <mergeCell ref="A9:H10"/>
    <mergeCell ref="I9:AP10"/>
    <mergeCell ref="AQ9:BR9"/>
    <mergeCell ref="BS9:DH9"/>
    <mergeCell ref="DI9:FE9"/>
    <mergeCell ref="CU11:DH11"/>
    <mergeCell ref="DI11:DX11"/>
    <mergeCell ref="AQ10:BD10"/>
    <mergeCell ref="BE10:BR10"/>
    <mergeCell ref="BS10:CF10"/>
    <mergeCell ref="CG10:CT10"/>
    <mergeCell ref="CU10:DH10"/>
    <mergeCell ref="DI10:DX10"/>
    <mergeCell ref="CU12:DH12"/>
    <mergeCell ref="DI12:DX12"/>
    <mergeCell ref="DY10:EN10"/>
    <mergeCell ref="EO10:FE10"/>
    <mergeCell ref="A11:H11"/>
    <mergeCell ref="I11:AP11"/>
    <mergeCell ref="AQ11:BD11"/>
    <mergeCell ref="BE11:BR11"/>
    <mergeCell ref="BS11:CF11"/>
    <mergeCell ref="CG11:CT11"/>
    <mergeCell ref="CU13:DH13"/>
    <mergeCell ref="DI13:DX13"/>
    <mergeCell ref="DY11:EN11"/>
    <mergeCell ref="EO11:FE11"/>
    <mergeCell ref="A12:H12"/>
    <mergeCell ref="J12:AP12"/>
    <mergeCell ref="AQ12:BD12"/>
    <mergeCell ref="BE12:BR12"/>
    <mergeCell ref="BS12:CF12"/>
    <mergeCell ref="CG12:CT12"/>
    <mergeCell ref="CU14:DH14"/>
    <mergeCell ref="DI14:DX14"/>
    <mergeCell ref="DY12:EN12"/>
    <mergeCell ref="EO12:FE12"/>
    <mergeCell ref="A13:H13"/>
    <mergeCell ref="J13:AP13"/>
    <mergeCell ref="AQ13:BD13"/>
    <mergeCell ref="BE13:BR13"/>
    <mergeCell ref="BS13:CF13"/>
    <mergeCell ref="CG13:CT13"/>
    <mergeCell ref="CU15:DH15"/>
    <mergeCell ref="DI15:DX15"/>
    <mergeCell ref="DY13:EN13"/>
    <mergeCell ref="EO13:FE13"/>
    <mergeCell ref="A14:H14"/>
    <mergeCell ref="J14:AP14"/>
    <mergeCell ref="AQ14:BD14"/>
    <mergeCell ref="BE14:BR14"/>
    <mergeCell ref="BS14:CF14"/>
    <mergeCell ref="CG14:CT14"/>
    <mergeCell ref="CU16:DH16"/>
    <mergeCell ref="DI16:DX16"/>
    <mergeCell ref="DY14:EN14"/>
    <mergeCell ref="EO14:FE14"/>
    <mergeCell ref="A15:H15"/>
    <mergeCell ref="J15:AP15"/>
    <mergeCell ref="AQ15:BD15"/>
    <mergeCell ref="BE15:BR15"/>
    <mergeCell ref="BS15:CF15"/>
    <mergeCell ref="CG15:CT15"/>
    <mergeCell ref="CU17:DH17"/>
    <mergeCell ref="DI17:DX17"/>
    <mergeCell ref="DY15:EN15"/>
    <mergeCell ref="EO15:FE15"/>
    <mergeCell ref="A16:H16"/>
    <mergeCell ref="J16:AP16"/>
    <mergeCell ref="AQ16:BD16"/>
    <mergeCell ref="BE16:BR16"/>
    <mergeCell ref="BS16:CF16"/>
    <mergeCell ref="CG16:CT16"/>
    <mergeCell ref="CU18:DH18"/>
    <mergeCell ref="DI18:DX18"/>
    <mergeCell ref="DY16:EN16"/>
    <mergeCell ref="EO16:FE16"/>
    <mergeCell ref="A17:H17"/>
    <mergeCell ref="J17:AP17"/>
    <mergeCell ref="AQ17:BD17"/>
    <mergeCell ref="BE17:BR17"/>
    <mergeCell ref="BS17:CF17"/>
    <mergeCell ref="CG17:CT17"/>
    <mergeCell ref="CU19:DH19"/>
    <mergeCell ref="DI19:DX19"/>
    <mergeCell ref="DY17:EN17"/>
    <mergeCell ref="EO17:FE17"/>
    <mergeCell ref="A18:H18"/>
    <mergeCell ref="J18:AP18"/>
    <mergeCell ref="AQ18:BD18"/>
    <mergeCell ref="BE18:BR18"/>
    <mergeCell ref="BS18:CF18"/>
    <mergeCell ref="CG18:CT18"/>
    <mergeCell ref="CU20:DH20"/>
    <mergeCell ref="DI20:DX20"/>
    <mergeCell ref="DY18:EN18"/>
    <mergeCell ref="EO18:FE18"/>
    <mergeCell ref="A19:H19"/>
    <mergeCell ref="J19:AP19"/>
    <mergeCell ref="AQ19:BD19"/>
    <mergeCell ref="BE19:BR19"/>
    <mergeCell ref="BS19:CF19"/>
    <mergeCell ref="CG19:CT19"/>
    <mergeCell ref="CU21:DH21"/>
    <mergeCell ref="DI21:DX21"/>
    <mergeCell ref="DY19:EN19"/>
    <mergeCell ref="EO19:FE19"/>
    <mergeCell ref="A20:H20"/>
    <mergeCell ref="J20:AP20"/>
    <mergeCell ref="AQ20:BD20"/>
    <mergeCell ref="BE20:BR20"/>
    <mergeCell ref="BS20:CF20"/>
    <mergeCell ref="CG20:CT20"/>
    <mergeCell ref="CU22:DH22"/>
    <mergeCell ref="DI22:DX22"/>
    <mergeCell ref="DY20:EN20"/>
    <mergeCell ref="EO20:FE20"/>
    <mergeCell ref="A21:H21"/>
    <mergeCell ref="J21:AP21"/>
    <mergeCell ref="AQ21:BD21"/>
    <mergeCell ref="BE21:BR21"/>
    <mergeCell ref="BS21:CF21"/>
    <mergeCell ref="CG21:CT21"/>
    <mergeCell ref="CU23:DH23"/>
    <mergeCell ref="DI23:DX23"/>
    <mergeCell ref="DY21:EN21"/>
    <mergeCell ref="EO21:FE21"/>
    <mergeCell ref="A22:H22"/>
    <mergeCell ref="J22:AP22"/>
    <mergeCell ref="AQ22:BD22"/>
    <mergeCell ref="BE22:BR22"/>
    <mergeCell ref="BS22:CF22"/>
    <mergeCell ref="CG22:CT22"/>
    <mergeCell ref="CU24:DH24"/>
    <mergeCell ref="DI24:DX24"/>
    <mergeCell ref="DY22:EN22"/>
    <mergeCell ref="EO22:FE22"/>
    <mergeCell ref="A23:H23"/>
    <mergeCell ref="J23:AP23"/>
    <mergeCell ref="AQ23:BD23"/>
    <mergeCell ref="BE23:BR23"/>
    <mergeCell ref="BS23:CF23"/>
    <mergeCell ref="CG23:CT23"/>
    <mergeCell ref="CU25:DH25"/>
    <mergeCell ref="DI25:DX25"/>
    <mergeCell ref="DY23:EN23"/>
    <mergeCell ref="EO23:FE23"/>
    <mergeCell ref="A24:H24"/>
    <mergeCell ref="J24:AP24"/>
    <mergeCell ref="AQ24:BD24"/>
    <mergeCell ref="BE24:BR24"/>
    <mergeCell ref="BS24:CF24"/>
    <mergeCell ref="CG24:CT24"/>
    <mergeCell ref="DY25:EN25"/>
    <mergeCell ref="EO25:FE25"/>
    <mergeCell ref="DY24:EN24"/>
    <mergeCell ref="EO24:FE24"/>
    <mergeCell ref="A25:H25"/>
    <mergeCell ref="J25:AP25"/>
    <mergeCell ref="AQ25:BD25"/>
    <mergeCell ref="BE25:BR25"/>
    <mergeCell ref="BS25:CF25"/>
    <mergeCell ref="CG25:CT2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U24"/>
  <sheetViews>
    <sheetView view="pageBreakPreview" zoomScaleSheetLayoutView="100" zoomScalePageLayoutView="0" workbookViewId="0" topLeftCell="A1">
      <selection activeCell="FT16" sqref="FT16"/>
    </sheetView>
  </sheetViews>
  <sheetFormatPr defaultColWidth="0.875" defaultRowHeight="12.75"/>
  <cols>
    <col min="1" max="111" width="0.875" style="11" customWidth="1"/>
    <col min="112" max="112" width="1.625" style="11" customWidth="1"/>
    <col min="113" max="169" width="0.875" style="11" customWidth="1"/>
    <col min="170" max="170" width="5.625" style="11" customWidth="1"/>
    <col min="171" max="176" width="0.875" style="11" customWidth="1"/>
    <col min="177" max="177" width="11.875" style="11" customWidth="1"/>
    <col min="178" max="16384" width="0.875" style="11" customWidth="1"/>
  </cols>
  <sheetData>
    <row r="1" ht="15">
      <c r="FE1" s="12" t="s">
        <v>7</v>
      </c>
    </row>
    <row r="3" spans="79:137" s="13" customFormat="1" ht="15.75">
      <c r="CA3" s="14" t="s">
        <v>25</v>
      </c>
      <c r="CB3" s="53" t="s">
        <v>41</v>
      </c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</row>
    <row r="4" spans="80:137" s="8" customFormat="1" ht="11.25">
      <c r="CB4" s="48" t="s">
        <v>6</v>
      </c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</row>
    <row r="5" spans="42:47" s="13" customFormat="1" ht="15.75">
      <c r="AP5" s="15" t="s">
        <v>52</v>
      </c>
      <c r="AQ5" s="49" t="s">
        <v>81</v>
      </c>
      <c r="AR5" s="49"/>
      <c r="AS5" s="49"/>
      <c r="AT5" s="49"/>
      <c r="AU5" s="13" t="s">
        <v>26</v>
      </c>
    </row>
    <row r="6" spans="1:161" s="13" customFormat="1" ht="21.75" customHeight="1">
      <c r="A6" s="50" t="s">
        <v>51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</row>
    <row r="8" spans="1:161" s="16" customFormat="1" ht="28.5" customHeight="1">
      <c r="A8" s="57" t="s">
        <v>9</v>
      </c>
      <c r="B8" s="58"/>
      <c r="C8" s="58"/>
      <c r="D8" s="58"/>
      <c r="E8" s="58"/>
      <c r="F8" s="58"/>
      <c r="G8" s="58"/>
      <c r="H8" s="59"/>
      <c r="I8" s="57" t="s">
        <v>10</v>
      </c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9"/>
      <c r="AQ8" s="63" t="s">
        <v>13</v>
      </c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5"/>
      <c r="BS8" s="63" t="s">
        <v>14</v>
      </c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5"/>
      <c r="DI8" s="63" t="s">
        <v>18</v>
      </c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5"/>
    </row>
    <row r="9" spans="1:161" s="16" customFormat="1" ht="66" customHeight="1">
      <c r="A9" s="60"/>
      <c r="B9" s="61"/>
      <c r="C9" s="61"/>
      <c r="D9" s="61"/>
      <c r="E9" s="61"/>
      <c r="F9" s="61"/>
      <c r="G9" s="61"/>
      <c r="H9" s="62"/>
      <c r="I9" s="60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2"/>
      <c r="AQ9" s="63" t="s">
        <v>11</v>
      </c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5"/>
      <c r="BE9" s="63" t="s">
        <v>12</v>
      </c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5"/>
      <c r="BS9" s="63" t="s">
        <v>15</v>
      </c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5"/>
      <c r="CG9" s="63" t="s">
        <v>16</v>
      </c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5"/>
      <c r="CU9" s="63" t="s">
        <v>17</v>
      </c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5"/>
      <c r="DI9" s="63" t="s">
        <v>19</v>
      </c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5"/>
      <c r="DY9" s="63" t="s">
        <v>20</v>
      </c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5"/>
      <c r="EO9" s="63" t="s">
        <v>21</v>
      </c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5"/>
    </row>
    <row r="10" spans="1:161" s="16" customFormat="1" ht="12.75">
      <c r="A10" s="54" t="s">
        <v>0</v>
      </c>
      <c r="B10" s="55"/>
      <c r="C10" s="55"/>
      <c r="D10" s="55"/>
      <c r="E10" s="55"/>
      <c r="F10" s="55"/>
      <c r="G10" s="55"/>
      <c r="H10" s="56"/>
      <c r="I10" s="54" t="s">
        <v>1</v>
      </c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6"/>
      <c r="AQ10" s="54" t="s">
        <v>2</v>
      </c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6"/>
      <c r="BE10" s="54" t="s">
        <v>3</v>
      </c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6"/>
      <c r="BS10" s="54" t="s">
        <v>4</v>
      </c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6"/>
      <c r="CG10" s="54" t="s">
        <v>5</v>
      </c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6"/>
      <c r="CU10" s="54" t="s">
        <v>8</v>
      </c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6"/>
      <c r="DI10" s="54" t="s">
        <v>22</v>
      </c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6"/>
      <c r="DY10" s="54" t="s">
        <v>23</v>
      </c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6"/>
      <c r="EO10" s="54" t="s">
        <v>24</v>
      </c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6"/>
    </row>
    <row r="11" spans="1:161" s="18" customFormat="1" ht="14.25" customHeight="1">
      <c r="A11" s="45" t="s">
        <v>0</v>
      </c>
      <c r="B11" s="46"/>
      <c r="C11" s="46"/>
      <c r="D11" s="46"/>
      <c r="E11" s="46"/>
      <c r="F11" s="46"/>
      <c r="G11" s="46"/>
      <c r="H11" s="47"/>
      <c r="I11" s="17"/>
      <c r="J11" s="51" t="s">
        <v>27</v>
      </c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2"/>
      <c r="AQ11" s="45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7"/>
      <c r="BE11" s="45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7"/>
      <c r="BS11" s="42">
        <f>BS12+BS19+BS23+BS24</f>
        <v>1758.5945299999998</v>
      </c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6"/>
      <c r="CG11" s="42">
        <f>CG12+CG19+CG23+CG24</f>
        <v>1756.29052</v>
      </c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6"/>
      <c r="CU11" s="34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6"/>
      <c r="DI11" s="34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6"/>
      <c r="DY11" s="34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6"/>
      <c r="EO11" s="34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6"/>
    </row>
    <row r="12" spans="1:161" s="18" customFormat="1" ht="38.25" customHeight="1">
      <c r="A12" s="45" t="s">
        <v>1</v>
      </c>
      <c r="B12" s="46"/>
      <c r="C12" s="46"/>
      <c r="D12" s="46"/>
      <c r="E12" s="46"/>
      <c r="F12" s="46"/>
      <c r="G12" s="46"/>
      <c r="H12" s="47"/>
      <c r="I12" s="17"/>
      <c r="J12" s="51" t="s">
        <v>28</v>
      </c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2"/>
      <c r="AQ12" s="45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7"/>
      <c r="BE12" s="45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7"/>
      <c r="BS12" s="42">
        <f>BS14+BS15+BS17</f>
        <v>88.78999999999999</v>
      </c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6"/>
      <c r="CG12" s="42">
        <f>CG14+CG15+CG17</f>
        <v>88.78999999999999</v>
      </c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6"/>
      <c r="CU12" s="34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6"/>
      <c r="DI12" s="34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6"/>
      <c r="DY12" s="34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6"/>
      <c r="EO12" s="34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6"/>
    </row>
    <row r="13" spans="1:177" s="16" customFormat="1" ht="12.75">
      <c r="A13" s="25" t="s">
        <v>29</v>
      </c>
      <c r="B13" s="26"/>
      <c r="C13" s="26"/>
      <c r="D13" s="26"/>
      <c r="E13" s="26"/>
      <c r="F13" s="26"/>
      <c r="G13" s="26"/>
      <c r="H13" s="27"/>
      <c r="I13" s="19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8"/>
      <c r="AQ13" s="25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7"/>
      <c r="BE13" s="25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7"/>
      <c r="BS13" s="28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30"/>
      <c r="CG13" s="28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30"/>
      <c r="CU13" s="28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30"/>
      <c r="DI13" s="28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30"/>
      <c r="DY13" s="28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30"/>
      <c r="EO13" s="28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30"/>
      <c r="FU13" s="18"/>
    </row>
    <row r="14" spans="1:161" s="18" customFormat="1" ht="37.5" customHeight="1">
      <c r="A14" s="45" t="s">
        <v>2</v>
      </c>
      <c r="B14" s="46"/>
      <c r="C14" s="46"/>
      <c r="D14" s="46"/>
      <c r="E14" s="46"/>
      <c r="F14" s="46"/>
      <c r="G14" s="46"/>
      <c r="H14" s="47"/>
      <c r="I14" s="17"/>
      <c r="J14" s="51" t="s">
        <v>30</v>
      </c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2"/>
      <c r="AQ14" s="45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7"/>
      <c r="BE14" s="45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7"/>
      <c r="BS14" s="42">
        <v>0</v>
      </c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4"/>
      <c r="CG14" s="42">
        <v>0</v>
      </c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4"/>
      <c r="CU14" s="66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8"/>
      <c r="DI14" s="34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6"/>
      <c r="DY14" s="34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6"/>
      <c r="EO14" s="34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6"/>
    </row>
    <row r="15" spans="1:161" s="18" customFormat="1" ht="12.75">
      <c r="A15" s="45" t="s">
        <v>3</v>
      </c>
      <c r="B15" s="46"/>
      <c r="C15" s="46"/>
      <c r="D15" s="46"/>
      <c r="E15" s="46"/>
      <c r="F15" s="46"/>
      <c r="G15" s="46"/>
      <c r="H15" s="47"/>
      <c r="I15" s="17"/>
      <c r="J15" s="51" t="s">
        <v>32</v>
      </c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2"/>
      <c r="AQ15" s="45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7"/>
      <c r="BE15" s="45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7"/>
      <c r="BS15" s="42">
        <f>BS16</f>
        <v>0</v>
      </c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6"/>
      <c r="CG15" s="42">
        <f>CG16</f>
        <v>0</v>
      </c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6"/>
      <c r="CU15" s="34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6"/>
      <c r="DI15" s="34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6"/>
      <c r="DY15" s="34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6"/>
      <c r="EO15" s="34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6"/>
    </row>
    <row r="16" spans="1:177" s="16" customFormat="1" ht="28.5" customHeight="1">
      <c r="A16" s="25" t="s">
        <v>33</v>
      </c>
      <c r="B16" s="26"/>
      <c r="C16" s="26"/>
      <c r="D16" s="26"/>
      <c r="E16" s="26"/>
      <c r="F16" s="26"/>
      <c r="G16" s="26"/>
      <c r="H16" s="27"/>
      <c r="I16" s="1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70"/>
      <c r="AQ16" s="25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7"/>
      <c r="BE16" s="25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7"/>
      <c r="BS16" s="22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30"/>
      <c r="CG16" s="22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30"/>
      <c r="CU16" s="28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30"/>
      <c r="DI16" s="28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30"/>
      <c r="DY16" s="28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30"/>
      <c r="EO16" s="28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30"/>
      <c r="FU16" s="18"/>
    </row>
    <row r="17" spans="1:161" s="18" customFormat="1" ht="25.5" customHeight="1">
      <c r="A17" s="45" t="s">
        <v>4</v>
      </c>
      <c r="B17" s="46"/>
      <c r="C17" s="46"/>
      <c r="D17" s="46"/>
      <c r="E17" s="46"/>
      <c r="F17" s="46"/>
      <c r="G17" s="46"/>
      <c r="H17" s="47"/>
      <c r="I17" s="17"/>
      <c r="J17" s="51" t="s">
        <v>34</v>
      </c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2"/>
      <c r="AQ17" s="45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7"/>
      <c r="BE17" s="45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7"/>
      <c r="BS17" s="42">
        <f>SUM(BS18:CF18)</f>
        <v>88.78999999999999</v>
      </c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6"/>
      <c r="CG17" s="42">
        <f>SUM(CG18:CT18)</f>
        <v>88.78999999999999</v>
      </c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6"/>
      <c r="CU17" s="42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6"/>
      <c r="DI17" s="34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6"/>
      <c r="DY17" s="34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6"/>
      <c r="EO17" s="34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6"/>
    </row>
    <row r="18" spans="1:177" s="16" customFormat="1" ht="69" customHeight="1">
      <c r="A18" s="25" t="s">
        <v>35</v>
      </c>
      <c r="B18" s="26"/>
      <c r="C18" s="26"/>
      <c r="D18" s="26"/>
      <c r="E18" s="26"/>
      <c r="F18" s="26"/>
      <c r="G18" s="26"/>
      <c r="H18" s="27"/>
      <c r="I18" s="19"/>
      <c r="J18" s="69" t="s">
        <v>116</v>
      </c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70"/>
      <c r="AQ18" s="25" t="s">
        <v>108</v>
      </c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7"/>
      <c r="BE18" s="25" t="s">
        <v>88</v>
      </c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7"/>
      <c r="BS18" s="22">
        <f>'[2]Строительство'!$I$346</f>
        <v>88.78999999999999</v>
      </c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30"/>
      <c r="CG18" s="22">
        <f>'[2]Строительство'!$I$346</f>
        <v>88.78999999999999</v>
      </c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30"/>
      <c r="CU18" s="28" t="s">
        <v>44</v>
      </c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30"/>
      <c r="DI18" s="28" t="s">
        <v>68</v>
      </c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30"/>
      <c r="DY18" s="28" t="s">
        <v>68</v>
      </c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30"/>
      <c r="EO18" s="28" t="s">
        <v>68</v>
      </c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30"/>
      <c r="FU18" s="18"/>
    </row>
    <row r="19" spans="1:161" s="18" customFormat="1" ht="38.25" customHeight="1">
      <c r="A19" s="45" t="s">
        <v>5</v>
      </c>
      <c r="B19" s="46"/>
      <c r="C19" s="46"/>
      <c r="D19" s="46"/>
      <c r="E19" s="46"/>
      <c r="F19" s="46"/>
      <c r="G19" s="46"/>
      <c r="H19" s="47"/>
      <c r="I19" s="17"/>
      <c r="J19" s="51" t="s">
        <v>36</v>
      </c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2"/>
      <c r="AQ19" s="45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7"/>
      <c r="BE19" s="45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7"/>
      <c r="BS19" s="42">
        <f>SUM(BS20:CF22)</f>
        <v>1669.8045299999999</v>
      </c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6"/>
      <c r="CG19" s="42">
        <f>SUM(CG20:CT22)</f>
        <v>1667.50052</v>
      </c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6"/>
      <c r="CU19" s="34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6"/>
      <c r="DI19" s="34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6"/>
      <c r="DY19" s="34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6"/>
      <c r="EO19" s="34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6"/>
    </row>
    <row r="20" spans="1:177" s="16" customFormat="1" ht="37.5" customHeight="1">
      <c r="A20" s="25" t="s">
        <v>37</v>
      </c>
      <c r="B20" s="26"/>
      <c r="C20" s="26"/>
      <c r="D20" s="26"/>
      <c r="E20" s="26"/>
      <c r="F20" s="26"/>
      <c r="G20" s="26"/>
      <c r="H20" s="27"/>
      <c r="I20" s="19"/>
      <c r="J20" s="37" t="s">
        <v>89</v>
      </c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8"/>
      <c r="AQ20" s="25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7"/>
      <c r="BE20" s="25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7"/>
      <c r="BS20" s="22">
        <f>'[2]Оборудование'!$H$14</f>
        <v>159.9</v>
      </c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30"/>
      <c r="CG20" s="22">
        <f>'[2]Оборудование'!$H$14</f>
        <v>159.9</v>
      </c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30"/>
      <c r="CU20" s="28" t="s">
        <v>44</v>
      </c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30"/>
      <c r="DI20" s="28" t="s">
        <v>68</v>
      </c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30"/>
      <c r="DY20" s="28" t="s">
        <v>68</v>
      </c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30"/>
      <c r="EO20" s="28" t="s">
        <v>68</v>
      </c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30"/>
      <c r="FU20" s="18"/>
    </row>
    <row r="21" spans="1:177" s="16" customFormat="1" ht="35.25" customHeight="1">
      <c r="A21" s="25" t="s">
        <v>58</v>
      </c>
      <c r="B21" s="26"/>
      <c r="C21" s="26"/>
      <c r="D21" s="26"/>
      <c r="E21" s="26"/>
      <c r="F21" s="26"/>
      <c r="G21" s="26"/>
      <c r="H21" s="27"/>
      <c r="I21" s="19"/>
      <c r="J21" s="37" t="s">
        <v>91</v>
      </c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8"/>
      <c r="AQ21" s="25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7"/>
      <c r="BE21" s="25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7"/>
      <c r="BS21" s="22">
        <f>'[2]Оборудование'!$H$25</f>
        <v>1315.6</v>
      </c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30"/>
      <c r="CG21" s="22">
        <f>'[2]Оборудование'!$H$25</f>
        <v>1315.6</v>
      </c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30"/>
      <c r="CU21" s="28" t="s">
        <v>44</v>
      </c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30"/>
      <c r="DI21" s="28" t="s">
        <v>68</v>
      </c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30"/>
      <c r="DY21" s="28" t="s">
        <v>68</v>
      </c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30"/>
      <c r="EO21" s="28" t="s">
        <v>68</v>
      </c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30"/>
      <c r="FU21" s="18"/>
    </row>
    <row r="22" spans="1:177" s="16" customFormat="1" ht="35.25" customHeight="1">
      <c r="A22" s="25" t="s">
        <v>59</v>
      </c>
      <c r="B22" s="26"/>
      <c r="C22" s="26"/>
      <c r="D22" s="26"/>
      <c r="E22" s="26"/>
      <c r="F22" s="26"/>
      <c r="G22" s="26"/>
      <c r="H22" s="27"/>
      <c r="I22" s="19"/>
      <c r="J22" s="37" t="s">
        <v>47</v>
      </c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8"/>
      <c r="AQ22" s="25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7"/>
      <c r="BE22" s="25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7"/>
      <c r="BS22" s="22">
        <f>'[2]Оборудование'!$G$57+'[2]Оборудование'!$H$57</f>
        <v>194.30453</v>
      </c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30"/>
      <c r="CG22" s="22">
        <f>'[2]Оборудование'!$H$57</f>
        <v>192.00052</v>
      </c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30"/>
      <c r="CU22" s="28" t="s">
        <v>44</v>
      </c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30"/>
      <c r="DI22" s="28" t="s">
        <v>68</v>
      </c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30"/>
      <c r="DY22" s="28" t="s">
        <v>68</v>
      </c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30"/>
      <c r="EO22" s="28" t="s">
        <v>68</v>
      </c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30"/>
      <c r="FU22" s="18"/>
    </row>
    <row r="23" spans="1:161" s="18" customFormat="1" ht="25.5" customHeight="1">
      <c r="A23" s="45" t="s">
        <v>8</v>
      </c>
      <c r="B23" s="46"/>
      <c r="C23" s="46"/>
      <c r="D23" s="46"/>
      <c r="E23" s="46"/>
      <c r="F23" s="46"/>
      <c r="G23" s="46"/>
      <c r="H23" s="47"/>
      <c r="I23" s="17"/>
      <c r="J23" s="51" t="s">
        <v>38</v>
      </c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2"/>
      <c r="AQ23" s="45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7"/>
      <c r="BE23" s="45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7"/>
      <c r="BS23" s="42">
        <v>0</v>
      </c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6"/>
      <c r="CG23" s="42">
        <v>0</v>
      </c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6"/>
      <c r="CU23" s="34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6"/>
      <c r="DI23" s="34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6"/>
      <c r="DY23" s="34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6"/>
      <c r="EO23" s="34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6"/>
    </row>
    <row r="24" spans="1:161" s="18" customFormat="1" ht="25.5" customHeight="1">
      <c r="A24" s="45" t="s">
        <v>22</v>
      </c>
      <c r="B24" s="46"/>
      <c r="C24" s="46"/>
      <c r="D24" s="46"/>
      <c r="E24" s="46"/>
      <c r="F24" s="46"/>
      <c r="G24" s="46"/>
      <c r="H24" s="47"/>
      <c r="I24" s="17"/>
      <c r="J24" s="51" t="s">
        <v>39</v>
      </c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2"/>
      <c r="AQ24" s="45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7"/>
      <c r="BE24" s="45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7"/>
      <c r="BS24" s="42">
        <v>0</v>
      </c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6"/>
      <c r="CG24" s="42">
        <v>0</v>
      </c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6"/>
      <c r="CU24" s="34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6"/>
      <c r="DI24" s="34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6"/>
      <c r="DY24" s="34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6"/>
      <c r="EO24" s="34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6"/>
    </row>
  </sheetData>
  <sheetProtection/>
  <mergeCells count="167">
    <mergeCell ref="CB3:EG3"/>
    <mergeCell ref="CB4:EG4"/>
    <mergeCell ref="AQ5:AT5"/>
    <mergeCell ref="A6:FE6"/>
    <mergeCell ref="A8:H9"/>
    <mergeCell ref="I8:AP9"/>
    <mergeCell ref="AQ8:BR8"/>
    <mergeCell ref="BS8:DH8"/>
    <mergeCell ref="DI8:FE8"/>
    <mergeCell ref="AQ9:BD9"/>
    <mergeCell ref="CU10:DH10"/>
    <mergeCell ref="DI10:DX10"/>
    <mergeCell ref="DY10:EN10"/>
    <mergeCell ref="BE9:BR9"/>
    <mergeCell ref="BS9:CF9"/>
    <mergeCell ref="CG9:CT9"/>
    <mergeCell ref="CU9:DH9"/>
    <mergeCell ref="DI9:DX9"/>
    <mergeCell ref="DY9:EN9"/>
    <mergeCell ref="CU11:DH11"/>
    <mergeCell ref="DI11:DX11"/>
    <mergeCell ref="DY11:EN11"/>
    <mergeCell ref="EO9:FE9"/>
    <mergeCell ref="A10:H10"/>
    <mergeCell ref="I10:AP10"/>
    <mergeCell ref="AQ10:BD10"/>
    <mergeCell ref="BE10:BR10"/>
    <mergeCell ref="BS10:CF10"/>
    <mergeCell ref="CG10:CT10"/>
    <mergeCell ref="CU12:DH12"/>
    <mergeCell ref="DI12:DX12"/>
    <mergeCell ref="DY12:EN12"/>
    <mergeCell ref="EO10:FE10"/>
    <mergeCell ref="A11:H11"/>
    <mergeCell ref="J11:AP11"/>
    <mergeCell ref="AQ11:BD11"/>
    <mergeCell ref="BE11:BR11"/>
    <mergeCell ref="BS11:CF11"/>
    <mergeCell ref="CG11:CT11"/>
    <mergeCell ref="CU13:DH13"/>
    <mergeCell ref="DI13:DX13"/>
    <mergeCell ref="DY13:EN13"/>
    <mergeCell ref="EO11:FE11"/>
    <mergeCell ref="A12:H12"/>
    <mergeCell ref="J12:AP12"/>
    <mergeCell ref="AQ12:BD12"/>
    <mergeCell ref="BE12:BR12"/>
    <mergeCell ref="BS12:CF12"/>
    <mergeCell ref="CG12:CT12"/>
    <mergeCell ref="CU14:DH14"/>
    <mergeCell ref="DI14:DX14"/>
    <mergeCell ref="DY14:EN14"/>
    <mergeCell ref="EO12:FE12"/>
    <mergeCell ref="A13:H13"/>
    <mergeCell ref="J13:AP13"/>
    <mergeCell ref="AQ13:BD13"/>
    <mergeCell ref="BE13:BR13"/>
    <mergeCell ref="BS13:CF13"/>
    <mergeCell ref="CG13:CT13"/>
    <mergeCell ref="DI15:DX15"/>
    <mergeCell ref="DY15:EN15"/>
    <mergeCell ref="EO14:FE14"/>
    <mergeCell ref="EO13:FE13"/>
    <mergeCell ref="A14:H14"/>
    <mergeCell ref="J14:AP14"/>
    <mergeCell ref="AQ14:BD14"/>
    <mergeCell ref="BE14:BR14"/>
    <mergeCell ref="BS14:CF14"/>
    <mergeCell ref="CG14:CT14"/>
    <mergeCell ref="DI17:DX17"/>
    <mergeCell ref="DY17:EN17"/>
    <mergeCell ref="EO15:FE15"/>
    <mergeCell ref="A15:H15"/>
    <mergeCell ref="J15:AP15"/>
    <mergeCell ref="AQ15:BD15"/>
    <mergeCell ref="BE15:BR15"/>
    <mergeCell ref="BS15:CF15"/>
    <mergeCell ref="CG15:CT15"/>
    <mergeCell ref="CU15:DH15"/>
    <mergeCell ref="CU18:DH18"/>
    <mergeCell ref="DI18:DX18"/>
    <mergeCell ref="DY18:EN18"/>
    <mergeCell ref="A17:H17"/>
    <mergeCell ref="J17:AP17"/>
    <mergeCell ref="AQ17:BD17"/>
    <mergeCell ref="BE17:BR17"/>
    <mergeCell ref="BS17:CF17"/>
    <mergeCell ref="CG17:CT17"/>
    <mergeCell ref="CU17:DH17"/>
    <mergeCell ref="CU19:DH19"/>
    <mergeCell ref="DI19:DX19"/>
    <mergeCell ref="DY19:EN19"/>
    <mergeCell ref="EO17:FE17"/>
    <mergeCell ref="A18:H18"/>
    <mergeCell ref="J18:AP18"/>
    <mergeCell ref="AQ18:BD18"/>
    <mergeCell ref="BE18:BR18"/>
    <mergeCell ref="BS18:CF18"/>
    <mergeCell ref="CG18:CT18"/>
    <mergeCell ref="DI23:DX23"/>
    <mergeCell ref="DY23:EN23"/>
    <mergeCell ref="EO19:FE19"/>
    <mergeCell ref="EO18:FE18"/>
    <mergeCell ref="A19:H19"/>
    <mergeCell ref="J19:AP19"/>
    <mergeCell ref="AQ19:BD19"/>
    <mergeCell ref="BE19:BR19"/>
    <mergeCell ref="BS19:CF19"/>
    <mergeCell ref="CG19:CT19"/>
    <mergeCell ref="CU24:DH24"/>
    <mergeCell ref="DI24:DX24"/>
    <mergeCell ref="DY24:EN24"/>
    <mergeCell ref="A23:H23"/>
    <mergeCell ref="J23:AP23"/>
    <mergeCell ref="AQ23:BD23"/>
    <mergeCell ref="BE23:BR23"/>
    <mergeCell ref="BS23:CF23"/>
    <mergeCell ref="CG23:CT23"/>
    <mergeCell ref="CU23:DH23"/>
    <mergeCell ref="BS16:CF16"/>
    <mergeCell ref="CG16:CT16"/>
    <mergeCell ref="EO24:FE24"/>
    <mergeCell ref="EO23:FE23"/>
    <mergeCell ref="A24:H24"/>
    <mergeCell ref="J24:AP24"/>
    <mergeCell ref="AQ24:BD24"/>
    <mergeCell ref="BE24:BR24"/>
    <mergeCell ref="BS24:CF24"/>
    <mergeCell ref="CG24:CT24"/>
    <mergeCell ref="A20:H20"/>
    <mergeCell ref="J20:AP20"/>
    <mergeCell ref="CU16:DH16"/>
    <mergeCell ref="DI16:DX16"/>
    <mergeCell ref="DY16:EN16"/>
    <mergeCell ref="EO16:FE16"/>
    <mergeCell ref="A16:H16"/>
    <mergeCell ref="J16:AP16"/>
    <mergeCell ref="AQ16:BD16"/>
    <mergeCell ref="BE16:BR16"/>
    <mergeCell ref="CU21:DH21"/>
    <mergeCell ref="DI21:DX21"/>
    <mergeCell ref="DY21:EN21"/>
    <mergeCell ref="EO21:FE21"/>
    <mergeCell ref="A21:H21"/>
    <mergeCell ref="J21:AP21"/>
    <mergeCell ref="AQ21:BD21"/>
    <mergeCell ref="BE21:BR21"/>
    <mergeCell ref="BS21:CF21"/>
    <mergeCell ref="CG21:CT21"/>
    <mergeCell ref="DY20:EN20"/>
    <mergeCell ref="EO20:FE20"/>
    <mergeCell ref="AQ20:BD20"/>
    <mergeCell ref="BE20:BR20"/>
    <mergeCell ref="BS20:CF20"/>
    <mergeCell ref="CG20:CT20"/>
    <mergeCell ref="CU20:DH20"/>
    <mergeCell ref="DI20:DX20"/>
    <mergeCell ref="CU22:DH22"/>
    <mergeCell ref="DI22:DX22"/>
    <mergeCell ref="DY22:EN22"/>
    <mergeCell ref="EO22:FE22"/>
    <mergeCell ref="A22:H22"/>
    <mergeCell ref="J22:AP22"/>
    <mergeCell ref="AQ22:BD22"/>
    <mergeCell ref="BE22:BR22"/>
    <mergeCell ref="BS22:CF22"/>
    <mergeCell ref="CG22:CT2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E29"/>
  <sheetViews>
    <sheetView view="pageBreakPreview" zoomScaleSheetLayoutView="100" zoomScalePageLayoutView="0" workbookViewId="0" topLeftCell="A1">
      <selection activeCell="A6" sqref="A6:FE6"/>
    </sheetView>
  </sheetViews>
  <sheetFormatPr defaultColWidth="0.875" defaultRowHeight="12.75"/>
  <cols>
    <col min="1" max="111" width="0.875" style="11" customWidth="1"/>
    <col min="112" max="112" width="1.75390625" style="11" customWidth="1"/>
    <col min="113" max="16384" width="0.875" style="11" customWidth="1"/>
  </cols>
  <sheetData>
    <row r="1" ht="15">
      <c r="FE1" s="12" t="s">
        <v>7</v>
      </c>
    </row>
    <row r="3" spans="79:137" s="13" customFormat="1" ht="15.75">
      <c r="CA3" s="14" t="s">
        <v>25</v>
      </c>
      <c r="CB3" s="53" t="s">
        <v>41</v>
      </c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</row>
    <row r="4" spans="80:137" s="8" customFormat="1" ht="11.25">
      <c r="CB4" s="48" t="s">
        <v>6</v>
      </c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</row>
    <row r="5" spans="42:47" s="13" customFormat="1" ht="15.75">
      <c r="AP5" s="15" t="s">
        <v>52</v>
      </c>
      <c r="AQ5" s="49" t="s">
        <v>81</v>
      </c>
      <c r="AR5" s="49"/>
      <c r="AS5" s="49"/>
      <c r="AT5" s="49"/>
      <c r="AU5" s="13" t="s">
        <v>26</v>
      </c>
    </row>
    <row r="6" spans="1:161" s="13" customFormat="1" ht="21.75" customHeight="1">
      <c r="A6" s="50" t="s">
        <v>130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</row>
    <row r="8" spans="1:161" s="16" customFormat="1" ht="28.5" customHeight="1">
      <c r="A8" s="57" t="s">
        <v>9</v>
      </c>
      <c r="B8" s="58"/>
      <c r="C8" s="58"/>
      <c r="D8" s="58"/>
      <c r="E8" s="58"/>
      <c r="F8" s="58"/>
      <c r="G8" s="58"/>
      <c r="H8" s="59"/>
      <c r="I8" s="57" t="s">
        <v>10</v>
      </c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9"/>
      <c r="AQ8" s="63" t="s">
        <v>13</v>
      </c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5"/>
      <c r="BS8" s="63" t="s">
        <v>14</v>
      </c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5"/>
      <c r="DI8" s="63" t="s">
        <v>18</v>
      </c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5"/>
    </row>
    <row r="9" spans="1:161" s="16" customFormat="1" ht="66" customHeight="1">
      <c r="A9" s="60"/>
      <c r="B9" s="61"/>
      <c r="C9" s="61"/>
      <c r="D9" s="61"/>
      <c r="E9" s="61"/>
      <c r="F9" s="61"/>
      <c r="G9" s="61"/>
      <c r="H9" s="62"/>
      <c r="I9" s="60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2"/>
      <c r="AQ9" s="63" t="s">
        <v>11</v>
      </c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5"/>
      <c r="BE9" s="63" t="s">
        <v>12</v>
      </c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5"/>
      <c r="BS9" s="63" t="s">
        <v>15</v>
      </c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5"/>
      <c r="CG9" s="63" t="s">
        <v>16</v>
      </c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5"/>
      <c r="CU9" s="63" t="s">
        <v>17</v>
      </c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5"/>
      <c r="DI9" s="63" t="s">
        <v>19</v>
      </c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5"/>
      <c r="DY9" s="63" t="s">
        <v>20</v>
      </c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5"/>
      <c r="EO9" s="63" t="s">
        <v>21</v>
      </c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5"/>
    </row>
    <row r="10" spans="1:161" s="16" customFormat="1" ht="12.75">
      <c r="A10" s="54" t="s">
        <v>0</v>
      </c>
      <c r="B10" s="55"/>
      <c r="C10" s="55"/>
      <c r="D10" s="55"/>
      <c r="E10" s="55"/>
      <c r="F10" s="55"/>
      <c r="G10" s="55"/>
      <c r="H10" s="56"/>
      <c r="I10" s="54" t="s">
        <v>1</v>
      </c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6"/>
      <c r="AQ10" s="54" t="s">
        <v>2</v>
      </c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6"/>
      <c r="BE10" s="54" t="s">
        <v>3</v>
      </c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6"/>
      <c r="BS10" s="54" t="s">
        <v>4</v>
      </c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6"/>
      <c r="CG10" s="54" t="s">
        <v>5</v>
      </c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6"/>
      <c r="CU10" s="54" t="s">
        <v>8</v>
      </c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6"/>
      <c r="DI10" s="54" t="s">
        <v>22</v>
      </c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6"/>
      <c r="DY10" s="54" t="s">
        <v>23</v>
      </c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6"/>
      <c r="EO10" s="54" t="s">
        <v>24</v>
      </c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6"/>
    </row>
    <row r="11" spans="1:161" s="18" customFormat="1" ht="12.75">
      <c r="A11" s="45" t="s">
        <v>0</v>
      </c>
      <c r="B11" s="46"/>
      <c r="C11" s="46"/>
      <c r="D11" s="46"/>
      <c r="E11" s="46"/>
      <c r="F11" s="46"/>
      <c r="G11" s="46"/>
      <c r="H11" s="47"/>
      <c r="I11" s="17"/>
      <c r="J11" s="51" t="s">
        <v>27</v>
      </c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2"/>
      <c r="AQ11" s="45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7"/>
      <c r="BE11" s="45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7"/>
      <c r="BS11" s="42">
        <f>BS12+BS21+BS23+BS24</f>
        <v>0</v>
      </c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4"/>
      <c r="CG11" s="42">
        <f>CG12+CG21+CG23+CG24</f>
        <v>0</v>
      </c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4"/>
      <c r="CU11" s="34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6"/>
      <c r="DI11" s="34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6"/>
      <c r="DY11" s="34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6"/>
      <c r="EO11" s="34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6"/>
    </row>
    <row r="12" spans="1:161" s="18" customFormat="1" ht="38.25" customHeight="1">
      <c r="A12" s="45" t="s">
        <v>1</v>
      </c>
      <c r="B12" s="46"/>
      <c r="C12" s="46"/>
      <c r="D12" s="46"/>
      <c r="E12" s="46"/>
      <c r="F12" s="46"/>
      <c r="G12" s="46"/>
      <c r="H12" s="47"/>
      <c r="I12" s="17"/>
      <c r="J12" s="51" t="s">
        <v>28</v>
      </c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2"/>
      <c r="AQ12" s="45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7"/>
      <c r="BE12" s="45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7"/>
      <c r="BS12" s="42">
        <f>BS14+BS17+BS19</f>
        <v>0</v>
      </c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4"/>
      <c r="CG12" s="42">
        <f>CG14+CG17+CG19</f>
        <v>0</v>
      </c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4"/>
      <c r="CU12" s="34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6"/>
      <c r="DI12" s="34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6"/>
      <c r="DY12" s="34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6"/>
      <c r="EO12" s="34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6"/>
    </row>
    <row r="13" spans="1:161" s="16" customFormat="1" ht="12.75">
      <c r="A13" s="25" t="s">
        <v>29</v>
      </c>
      <c r="B13" s="26"/>
      <c r="C13" s="26"/>
      <c r="D13" s="26"/>
      <c r="E13" s="26"/>
      <c r="F13" s="26"/>
      <c r="G13" s="26"/>
      <c r="H13" s="27"/>
      <c r="I13" s="19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8"/>
      <c r="AQ13" s="25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7"/>
      <c r="BE13" s="25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7"/>
      <c r="BS13" s="22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4"/>
      <c r="CG13" s="22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4"/>
      <c r="CU13" s="28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30"/>
      <c r="DI13" s="28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30"/>
      <c r="DY13" s="28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30"/>
      <c r="EO13" s="28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30"/>
    </row>
    <row r="14" spans="1:161" s="18" customFormat="1" ht="37.5" customHeight="1">
      <c r="A14" s="45" t="s">
        <v>2</v>
      </c>
      <c r="B14" s="46"/>
      <c r="C14" s="46"/>
      <c r="D14" s="46"/>
      <c r="E14" s="46"/>
      <c r="F14" s="46"/>
      <c r="G14" s="46"/>
      <c r="H14" s="47"/>
      <c r="I14" s="17"/>
      <c r="J14" s="51" t="s">
        <v>30</v>
      </c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2"/>
      <c r="AQ14" s="45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7"/>
      <c r="BE14" s="45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7"/>
      <c r="BS14" s="42">
        <f>SUM(BS15:CF16)</f>
        <v>0</v>
      </c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4"/>
      <c r="CG14" s="42">
        <f>SUM(CG15:CT16)</f>
        <v>0</v>
      </c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4"/>
      <c r="CU14" s="66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8"/>
      <c r="DI14" s="34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6"/>
      <c r="DY14" s="34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6"/>
      <c r="EO14" s="34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6"/>
    </row>
    <row r="15" spans="1:161" s="16" customFormat="1" ht="41.25" customHeight="1" hidden="1">
      <c r="A15" s="25"/>
      <c r="B15" s="26"/>
      <c r="C15" s="26"/>
      <c r="D15" s="26"/>
      <c r="E15" s="26"/>
      <c r="F15" s="26"/>
      <c r="G15" s="26"/>
      <c r="H15" s="27"/>
      <c r="I15" s="19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8"/>
      <c r="AQ15" s="25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7"/>
      <c r="BE15" s="25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7"/>
      <c r="BS15" s="22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4"/>
      <c r="CG15" s="22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4"/>
      <c r="CU15" s="28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30"/>
      <c r="DI15" s="28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30"/>
      <c r="DY15" s="28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30"/>
      <c r="EO15" s="28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30"/>
    </row>
    <row r="16" spans="1:161" s="16" customFormat="1" ht="42" customHeight="1" hidden="1">
      <c r="A16" s="25"/>
      <c r="B16" s="26"/>
      <c r="C16" s="26"/>
      <c r="D16" s="26"/>
      <c r="E16" s="26"/>
      <c r="F16" s="26"/>
      <c r="G16" s="26"/>
      <c r="H16" s="27"/>
      <c r="I16" s="19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8"/>
      <c r="AQ16" s="25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7"/>
      <c r="BE16" s="25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7"/>
      <c r="BS16" s="22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4"/>
      <c r="CG16" s="22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4"/>
      <c r="CU16" s="28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30"/>
      <c r="DI16" s="28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30"/>
      <c r="DY16" s="28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30"/>
      <c r="EO16" s="28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30"/>
    </row>
    <row r="17" spans="1:161" s="18" customFormat="1" ht="12.75">
      <c r="A17" s="45" t="s">
        <v>3</v>
      </c>
      <c r="B17" s="46"/>
      <c r="C17" s="46"/>
      <c r="D17" s="46"/>
      <c r="E17" s="46"/>
      <c r="F17" s="46"/>
      <c r="G17" s="46"/>
      <c r="H17" s="47"/>
      <c r="I17" s="17"/>
      <c r="J17" s="51" t="s">
        <v>32</v>
      </c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2"/>
      <c r="AQ17" s="45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7"/>
      <c r="BE17" s="45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7"/>
      <c r="BS17" s="42">
        <f>SUM(BS18)</f>
        <v>0</v>
      </c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4"/>
      <c r="CG17" s="42">
        <f>SUM(CG18)</f>
        <v>0</v>
      </c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4"/>
      <c r="CU17" s="34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6"/>
      <c r="DI17" s="34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6"/>
      <c r="DY17" s="34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6"/>
      <c r="EO17" s="34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6"/>
    </row>
    <row r="18" spans="1:161" s="16" customFormat="1" ht="18.75" customHeight="1">
      <c r="A18" s="25" t="s">
        <v>33</v>
      </c>
      <c r="B18" s="26"/>
      <c r="C18" s="26"/>
      <c r="D18" s="26"/>
      <c r="E18" s="26"/>
      <c r="F18" s="26"/>
      <c r="G18" s="26"/>
      <c r="H18" s="27"/>
      <c r="I18" s="19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8"/>
      <c r="AQ18" s="25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7"/>
      <c r="BE18" s="25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7"/>
      <c r="BS18" s="22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4"/>
      <c r="CG18" s="22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4"/>
      <c r="CU18" s="31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3"/>
      <c r="DI18" s="28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30"/>
      <c r="DY18" s="28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30"/>
      <c r="EO18" s="28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30"/>
    </row>
    <row r="19" spans="1:161" s="18" customFormat="1" ht="25.5" customHeight="1">
      <c r="A19" s="45" t="s">
        <v>4</v>
      </c>
      <c r="B19" s="46"/>
      <c r="C19" s="46"/>
      <c r="D19" s="46"/>
      <c r="E19" s="46"/>
      <c r="F19" s="46"/>
      <c r="G19" s="46"/>
      <c r="H19" s="47"/>
      <c r="I19" s="17"/>
      <c r="J19" s="51" t="s">
        <v>34</v>
      </c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2"/>
      <c r="AQ19" s="45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7"/>
      <c r="BE19" s="45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7"/>
      <c r="BS19" s="42">
        <v>0</v>
      </c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4"/>
      <c r="CG19" s="42">
        <v>0</v>
      </c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4"/>
      <c r="CU19" s="42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6"/>
      <c r="DI19" s="34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6"/>
      <c r="DY19" s="34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6"/>
      <c r="EO19" s="34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6"/>
    </row>
    <row r="20" spans="1:161" s="16" customFormat="1" ht="12.75">
      <c r="A20" s="25" t="s">
        <v>35</v>
      </c>
      <c r="B20" s="26"/>
      <c r="C20" s="26"/>
      <c r="D20" s="26"/>
      <c r="E20" s="26"/>
      <c r="F20" s="26"/>
      <c r="G20" s="26"/>
      <c r="H20" s="27"/>
      <c r="I20" s="19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8"/>
      <c r="AQ20" s="25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7"/>
      <c r="BE20" s="25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7"/>
      <c r="BS20" s="22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4"/>
      <c r="CG20" s="22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4"/>
      <c r="CU20" s="28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30"/>
      <c r="DI20" s="28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30"/>
      <c r="DY20" s="28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30"/>
      <c r="EO20" s="28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30"/>
    </row>
    <row r="21" spans="1:161" s="18" customFormat="1" ht="38.25" customHeight="1">
      <c r="A21" s="45" t="s">
        <v>5</v>
      </c>
      <c r="B21" s="46"/>
      <c r="C21" s="46"/>
      <c r="D21" s="46"/>
      <c r="E21" s="46"/>
      <c r="F21" s="46"/>
      <c r="G21" s="46"/>
      <c r="H21" s="47"/>
      <c r="I21" s="17"/>
      <c r="J21" s="51" t="s">
        <v>36</v>
      </c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2"/>
      <c r="AQ21" s="45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7"/>
      <c r="BE21" s="45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7"/>
      <c r="BS21" s="42">
        <f>SUM(BS22)</f>
        <v>0</v>
      </c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4"/>
      <c r="CG21" s="42">
        <f>SUM(CG22)</f>
        <v>0</v>
      </c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4"/>
      <c r="CU21" s="34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6"/>
      <c r="DI21" s="34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6"/>
      <c r="DY21" s="34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6"/>
      <c r="EO21" s="34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6"/>
    </row>
    <row r="22" spans="1:161" s="16" customFormat="1" ht="15" customHeight="1">
      <c r="A22" s="25" t="s">
        <v>37</v>
      </c>
      <c r="B22" s="26"/>
      <c r="C22" s="26"/>
      <c r="D22" s="26"/>
      <c r="E22" s="26"/>
      <c r="F22" s="26"/>
      <c r="G22" s="26"/>
      <c r="H22" s="27"/>
      <c r="I22" s="19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8"/>
      <c r="AQ22" s="25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7"/>
      <c r="BE22" s="25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7"/>
      <c r="BS22" s="22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4"/>
      <c r="CG22" s="22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4"/>
      <c r="CU22" s="28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30"/>
      <c r="DI22" s="28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30"/>
      <c r="DY22" s="28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30"/>
      <c r="EO22" s="28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30"/>
    </row>
    <row r="23" spans="1:161" s="18" customFormat="1" ht="25.5" customHeight="1">
      <c r="A23" s="45" t="s">
        <v>8</v>
      </c>
      <c r="B23" s="46"/>
      <c r="C23" s="46"/>
      <c r="D23" s="46"/>
      <c r="E23" s="46"/>
      <c r="F23" s="46"/>
      <c r="G23" s="46"/>
      <c r="H23" s="47"/>
      <c r="I23" s="17"/>
      <c r="J23" s="51" t="s">
        <v>38</v>
      </c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2"/>
      <c r="AQ23" s="45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7"/>
      <c r="BE23" s="45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7"/>
      <c r="BS23" s="42">
        <v>0</v>
      </c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4"/>
      <c r="CG23" s="42">
        <v>0</v>
      </c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4"/>
      <c r="CU23" s="34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6"/>
      <c r="DI23" s="34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6"/>
      <c r="DY23" s="34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6"/>
      <c r="EO23" s="34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6"/>
    </row>
    <row r="24" spans="1:161" s="18" customFormat="1" ht="25.5" customHeight="1">
      <c r="A24" s="45" t="s">
        <v>22</v>
      </c>
      <c r="B24" s="46"/>
      <c r="C24" s="46"/>
      <c r="D24" s="46"/>
      <c r="E24" s="46"/>
      <c r="F24" s="46"/>
      <c r="G24" s="46"/>
      <c r="H24" s="47"/>
      <c r="I24" s="17"/>
      <c r="J24" s="51" t="s">
        <v>39</v>
      </c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2"/>
      <c r="AQ24" s="45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7"/>
      <c r="BE24" s="45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7"/>
      <c r="BS24" s="42">
        <f>SUM(BS25:CF27)</f>
        <v>0</v>
      </c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4"/>
      <c r="CG24" s="42">
        <f>SUM(CG25:CT27)</f>
        <v>0</v>
      </c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4"/>
      <c r="CU24" s="34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6"/>
      <c r="DI24" s="34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6"/>
      <c r="DY24" s="34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6"/>
      <c r="EO24" s="34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6"/>
    </row>
    <row r="25" spans="1:161" s="16" customFormat="1" ht="31.5" customHeight="1">
      <c r="A25" s="40"/>
      <c r="B25" s="40"/>
      <c r="C25" s="40"/>
      <c r="D25" s="40"/>
      <c r="E25" s="40"/>
      <c r="F25" s="40"/>
      <c r="G25" s="40"/>
      <c r="H25" s="40"/>
      <c r="I25" s="2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</row>
    <row r="26" spans="1:161" s="16" customFormat="1" ht="30.75" customHeight="1">
      <c r="A26" s="40"/>
      <c r="B26" s="40"/>
      <c r="C26" s="40"/>
      <c r="D26" s="40"/>
      <c r="E26" s="40"/>
      <c r="F26" s="40"/>
      <c r="G26" s="40"/>
      <c r="H26" s="40"/>
      <c r="I26" s="2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</row>
    <row r="27" spans="1:161" s="16" customFormat="1" ht="39" customHeight="1">
      <c r="A27" s="40"/>
      <c r="B27" s="40"/>
      <c r="C27" s="40"/>
      <c r="D27" s="40"/>
      <c r="E27" s="40"/>
      <c r="F27" s="40"/>
      <c r="G27" s="40"/>
      <c r="H27" s="40"/>
      <c r="I27" s="2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</row>
    <row r="28" spans="1:161" s="16" customFormat="1" ht="12.75">
      <c r="A28" s="40"/>
      <c r="B28" s="40"/>
      <c r="C28" s="40"/>
      <c r="D28" s="40"/>
      <c r="E28" s="40"/>
      <c r="F28" s="40"/>
      <c r="G28" s="40"/>
      <c r="H28" s="40"/>
      <c r="I28" s="2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</row>
    <row r="29" spans="1:161" s="16" customFormat="1" ht="12.75">
      <c r="A29" s="40"/>
      <c r="B29" s="40"/>
      <c r="C29" s="40"/>
      <c r="D29" s="40"/>
      <c r="E29" s="40"/>
      <c r="F29" s="40"/>
      <c r="G29" s="40"/>
      <c r="H29" s="40"/>
      <c r="I29" s="2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</row>
  </sheetData>
  <sheetProtection/>
  <mergeCells count="217">
    <mergeCell ref="EO29:FE29"/>
    <mergeCell ref="EO28:FE28"/>
    <mergeCell ref="A29:H29"/>
    <mergeCell ref="J29:AP29"/>
    <mergeCell ref="AQ29:BD29"/>
    <mergeCell ref="BE29:BR29"/>
    <mergeCell ref="BS29:CF29"/>
    <mergeCell ref="CG29:CT29"/>
    <mergeCell ref="CU29:DH29"/>
    <mergeCell ref="DI29:DX29"/>
    <mergeCell ref="DY29:EN29"/>
    <mergeCell ref="EO27:FE27"/>
    <mergeCell ref="A28:H28"/>
    <mergeCell ref="J28:AP28"/>
    <mergeCell ref="AQ28:BD28"/>
    <mergeCell ref="BE28:BR28"/>
    <mergeCell ref="BS28:CF28"/>
    <mergeCell ref="CG28:CT28"/>
    <mergeCell ref="CU28:DH28"/>
    <mergeCell ref="DI28:DX28"/>
    <mergeCell ref="DY28:EN28"/>
    <mergeCell ref="EO26:FE26"/>
    <mergeCell ref="A27:H27"/>
    <mergeCell ref="J27:AP27"/>
    <mergeCell ref="AQ27:BD27"/>
    <mergeCell ref="BE27:BR27"/>
    <mergeCell ref="BS27:CF27"/>
    <mergeCell ref="CG27:CT27"/>
    <mergeCell ref="CU27:DH27"/>
    <mergeCell ref="DI27:DX27"/>
    <mergeCell ref="DY27:EN27"/>
    <mergeCell ref="EO25:FE25"/>
    <mergeCell ref="A26:H26"/>
    <mergeCell ref="J26:AP26"/>
    <mergeCell ref="AQ26:BD26"/>
    <mergeCell ref="BE26:BR26"/>
    <mergeCell ref="BS26:CF26"/>
    <mergeCell ref="CG26:CT26"/>
    <mergeCell ref="CU26:DH26"/>
    <mergeCell ref="DI26:DX26"/>
    <mergeCell ref="DY26:EN26"/>
    <mergeCell ref="EO24:FE24"/>
    <mergeCell ref="A25:H25"/>
    <mergeCell ref="J25:AP25"/>
    <mergeCell ref="AQ25:BD25"/>
    <mergeCell ref="BE25:BR25"/>
    <mergeCell ref="BS25:CF25"/>
    <mergeCell ref="CG25:CT25"/>
    <mergeCell ref="CU25:DH25"/>
    <mergeCell ref="DI25:DX25"/>
    <mergeCell ref="DY25:EN25"/>
    <mergeCell ref="EO23:FE23"/>
    <mergeCell ref="A24:H24"/>
    <mergeCell ref="J24:AP24"/>
    <mergeCell ref="AQ24:BD24"/>
    <mergeCell ref="BE24:BR24"/>
    <mergeCell ref="BS24:CF24"/>
    <mergeCell ref="CG24:CT24"/>
    <mergeCell ref="CU24:DH24"/>
    <mergeCell ref="DI24:DX24"/>
    <mergeCell ref="DY24:EN24"/>
    <mergeCell ref="EO22:FE22"/>
    <mergeCell ref="A23:H23"/>
    <mergeCell ref="J23:AP23"/>
    <mergeCell ref="AQ23:BD23"/>
    <mergeCell ref="BE23:BR23"/>
    <mergeCell ref="BS23:CF23"/>
    <mergeCell ref="CG23:CT23"/>
    <mergeCell ref="CU23:DH23"/>
    <mergeCell ref="DI23:DX23"/>
    <mergeCell ref="DY23:EN23"/>
    <mergeCell ref="EO21:FE21"/>
    <mergeCell ref="A22:H22"/>
    <mergeCell ref="J22:AP22"/>
    <mergeCell ref="AQ22:BD22"/>
    <mergeCell ref="BE22:BR22"/>
    <mergeCell ref="BS22:CF22"/>
    <mergeCell ref="CG22:CT22"/>
    <mergeCell ref="CU22:DH22"/>
    <mergeCell ref="DI22:DX22"/>
    <mergeCell ref="DY22:EN22"/>
    <mergeCell ref="EO20:FE20"/>
    <mergeCell ref="A21:H21"/>
    <mergeCell ref="J21:AP21"/>
    <mergeCell ref="AQ21:BD21"/>
    <mergeCell ref="BE21:BR21"/>
    <mergeCell ref="BS21:CF21"/>
    <mergeCell ref="CG21:CT21"/>
    <mergeCell ref="CU21:DH21"/>
    <mergeCell ref="DI21:DX21"/>
    <mergeCell ref="DY21:EN21"/>
    <mergeCell ref="EO19:FE19"/>
    <mergeCell ref="A20:H20"/>
    <mergeCell ref="J20:AP20"/>
    <mergeCell ref="AQ20:BD20"/>
    <mergeCell ref="BE20:BR20"/>
    <mergeCell ref="BS20:CF20"/>
    <mergeCell ref="CG20:CT20"/>
    <mergeCell ref="CU20:DH20"/>
    <mergeCell ref="DI20:DX20"/>
    <mergeCell ref="DY20:EN20"/>
    <mergeCell ref="EO18:FE18"/>
    <mergeCell ref="A19:H19"/>
    <mergeCell ref="J19:AP19"/>
    <mergeCell ref="AQ19:BD19"/>
    <mergeCell ref="BE19:BR19"/>
    <mergeCell ref="BS19:CF19"/>
    <mergeCell ref="CG19:CT19"/>
    <mergeCell ref="CU19:DH19"/>
    <mergeCell ref="DI19:DX19"/>
    <mergeCell ref="DY19:EN19"/>
    <mergeCell ref="EO17:FE17"/>
    <mergeCell ref="A18:H18"/>
    <mergeCell ref="J18:AP18"/>
    <mergeCell ref="AQ18:BD18"/>
    <mergeCell ref="BE18:BR18"/>
    <mergeCell ref="BS18:CF18"/>
    <mergeCell ref="CG18:CT18"/>
    <mergeCell ref="CU18:DH18"/>
    <mergeCell ref="DI18:DX18"/>
    <mergeCell ref="DY18:EN18"/>
    <mergeCell ref="EO16:FE16"/>
    <mergeCell ref="A17:H17"/>
    <mergeCell ref="J17:AP17"/>
    <mergeCell ref="AQ17:BD17"/>
    <mergeCell ref="BE17:BR17"/>
    <mergeCell ref="BS17:CF17"/>
    <mergeCell ref="CG17:CT17"/>
    <mergeCell ref="CU17:DH17"/>
    <mergeCell ref="DI17:DX17"/>
    <mergeCell ref="DY17:EN17"/>
    <mergeCell ref="EO15:FE15"/>
    <mergeCell ref="A16:H16"/>
    <mergeCell ref="J16:AP16"/>
    <mergeCell ref="AQ16:BD16"/>
    <mergeCell ref="BE16:BR16"/>
    <mergeCell ref="BS16:CF16"/>
    <mergeCell ref="CG16:CT16"/>
    <mergeCell ref="CU16:DH16"/>
    <mergeCell ref="DI16:DX16"/>
    <mergeCell ref="DY16:EN16"/>
    <mergeCell ref="EO14:FE14"/>
    <mergeCell ref="A15:H15"/>
    <mergeCell ref="J15:AP15"/>
    <mergeCell ref="AQ15:BD15"/>
    <mergeCell ref="BE15:BR15"/>
    <mergeCell ref="BS15:CF15"/>
    <mergeCell ref="CG15:CT15"/>
    <mergeCell ref="CU15:DH15"/>
    <mergeCell ref="DI15:DX15"/>
    <mergeCell ref="DY15:EN15"/>
    <mergeCell ref="EO13:FE13"/>
    <mergeCell ref="A14:H14"/>
    <mergeCell ref="J14:AP14"/>
    <mergeCell ref="AQ14:BD14"/>
    <mergeCell ref="BE14:BR14"/>
    <mergeCell ref="BS14:CF14"/>
    <mergeCell ref="CG14:CT14"/>
    <mergeCell ref="CU14:DH14"/>
    <mergeCell ref="DI14:DX14"/>
    <mergeCell ref="DY14:EN14"/>
    <mergeCell ref="EO12:FE12"/>
    <mergeCell ref="A13:H13"/>
    <mergeCell ref="J13:AP13"/>
    <mergeCell ref="AQ13:BD13"/>
    <mergeCell ref="BE13:BR13"/>
    <mergeCell ref="BS13:CF13"/>
    <mergeCell ref="CG13:CT13"/>
    <mergeCell ref="CU13:DH13"/>
    <mergeCell ref="DI13:DX13"/>
    <mergeCell ref="DY13:EN13"/>
    <mergeCell ref="EO11:FE11"/>
    <mergeCell ref="A12:H12"/>
    <mergeCell ref="J12:AP12"/>
    <mergeCell ref="AQ12:BD12"/>
    <mergeCell ref="BE12:BR12"/>
    <mergeCell ref="BS12:CF12"/>
    <mergeCell ref="CG12:CT12"/>
    <mergeCell ref="CU12:DH12"/>
    <mergeCell ref="DI12:DX12"/>
    <mergeCell ref="DY12:EN12"/>
    <mergeCell ref="EO10:FE10"/>
    <mergeCell ref="A11:H11"/>
    <mergeCell ref="J11:AP11"/>
    <mergeCell ref="AQ11:BD11"/>
    <mergeCell ref="BE11:BR11"/>
    <mergeCell ref="BS11:CF11"/>
    <mergeCell ref="CG11:CT11"/>
    <mergeCell ref="CU11:DH11"/>
    <mergeCell ref="DI11:DX11"/>
    <mergeCell ref="DY11:EN11"/>
    <mergeCell ref="EO9:FE9"/>
    <mergeCell ref="A10:H10"/>
    <mergeCell ref="I10:AP10"/>
    <mergeCell ref="AQ10:BD10"/>
    <mergeCell ref="BE10:BR10"/>
    <mergeCell ref="BS10:CF10"/>
    <mergeCell ref="CG10:CT10"/>
    <mergeCell ref="CU10:DH10"/>
    <mergeCell ref="DI10:DX10"/>
    <mergeCell ref="DY10:EN10"/>
    <mergeCell ref="BE9:BR9"/>
    <mergeCell ref="BS9:CF9"/>
    <mergeCell ref="CG9:CT9"/>
    <mergeCell ref="CU9:DH9"/>
    <mergeCell ref="DI9:DX9"/>
    <mergeCell ref="DY9:EN9"/>
    <mergeCell ref="CB3:EG3"/>
    <mergeCell ref="CB4:EG4"/>
    <mergeCell ref="AQ5:AT5"/>
    <mergeCell ref="A6:FE6"/>
    <mergeCell ref="A8:H9"/>
    <mergeCell ref="I8:AP9"/>
    <mergeCell ref="AQ8:BR8"/>
    <mergeCell ref="BS8:DH8"/>
    <mergeCell ref="DI8:FE8"/>
    <mergeCell ref="AQ9:BD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E20"/>
  <sheetViews>
    <sheetView view="pageBreakPreview" zoomScaleSheetLayoutView="100" zoomScalePageLayoutView="0" workbookViewId="0" topLeftCell="A1">
      <selection activeCell="CU11" sqref="CU11:DH11"/>
    </sheetView>
  </sheetViews>
  <sheetFormatPr defaultColWidth="0.875" defaultRowHeight="12.75"/>
  <cols>
    <col min="1" max="111" width="0.875" style="1" customWidth="1"/>
    <col min="112" max="112" width="1.75390625" style="1" customWidth="1"/>
    <col min="113" max="16384" width="0.875" style="1" customWidth="1"/>
  </cols>
  <sheetData>
    <row r="1" ht="15">
      <c r="FE1" s="4" t="s">
        <v>7</v>
      </c>
    </row>
    <row r="2" ht="15"/>
    <row r="3" spans="79:137" s="5" customFormat="1" ht="15.75">
      <c r="CA3" s="7" t="s">
        <v>25</v>
      </c>
      <c r="CB3" s="107" t="s">
        <v>41</v>
      </c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</row>
    <row r="4" spans="80:137" s="8" customFormat="1" ht="11.25">
      <c r="CB4" s="48" t="s">
        <v>6</v>
      </c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</row>
    <row r="5" spans="42:47" s="5" customFormat="1" ht="15.75">
      <c r="AP5" s="6" t="s">
        <v>52</v>
      </c>
      <c r="AQ5" s="108" t="s">
        <v>53</v>
      </c>
      <c r="AR5" s="108"/>
      <c r="AS5" s="108"/>
      <c r="AT5" s="108"/>
      <c r="AU5" s="5" t="s">
        <v>26</v>
      </c>
    </row>
    <row r="6" spans="1:161" s="5" customFormat="1" ht="21.75" customHeight="1">
      <c r="A6" s="109" t="s">
        <v>42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</row>
    <row r="7" ht="15"/>
    <row r="8" spans="1:161" s="2" customFormat="1" ht="28.5" customHeight="1">
      <c r="A8" s="110" t="s">
        <v>9</v>
      </c>
      <c r="B8" s="111"/>
      <c r="C8" s="111"/>
      <c r="D8" s="111"/>
      <c r="E8" s="111"/>
      <c r="F8" s="111"/>
      <c r="G8" s="111"/>
      <c r="H8" s="112"/>
      <c r="I8" s="110" t="s">
        <v>10</v>
      </c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2"/>
      <c r="AQ8" s="104" t="s">
        <v>13</v>
      </c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6"/>
      <c r="BS8" s="104" t="s">
        <v>14</v>
      </c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6"/>
      <c r="DI8" s="104" t="s">
        <v>18</v>
      </c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6"/>
    </row>
    <row r="9" spans="1:161" s="2" customFormat="1" ht="66" customHeight="1">
      <c r="A9" s="113"/>
      <c r="B9" s="114"/>
      <c r="C9" s="114"/>
      <c r="D9" s="114"/>
      <c r="E9" s="114"/>
      <c r="F9" s="114"/>
      <c r="G9" s="114"/>
      <c r="H9" s="115"/>
      <c r="I9" s="113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5"/>
      <c r="AQ9" s="104" t="s">
        <v>11</v>
      </c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6"/>
      <c r="BE9" s="104" t="s">
        <v>12</v>
      </c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6"/>
      <c r="BS9" s="104" t="s">
        <v>15</v>
      </c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6"/>
      <c r="CG9" s="104" t="s">
        <v>16</v>
      </c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6"/>
      <c r="CU9" s="104" t="s">
        <v>17</v>
      </c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6"/>
      <c r="DI9" s="104" t="s">
        <v>19</v>
      </c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6"/>
      <c r="DY9" s="104" t="s">
        <v>20</v>
      </c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6"/>
      <c r="EO9" s="104" t="s">
        <v>21</v>
      </c>
      <c r="EP9" s="105"/>
      <c r="EQ9" s="105"/>
      <c r="ER9" s="105"/>
      <c r="ES9" s="105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06"/>
    </row>
    <row r="10" spans="1:161" s="2" customFormat="1" ht="12.75">
      <c r="A10" s="101" t="s">
        <v>0</v>
      </c>
      <c r="B10" s="102"/>
      <c r="C10" s="102"/>
      <c r="D10" s="102"/>
      <c r="E10" s="102"/>
      <c r="F10" s="102"/>
      <c r="G10" s="102"/>
      <c r="H10" s="103"/>
      <c r="I10" s="101" t="s">
        <v>1</v>
      </c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3"/>
      <c r="AQ10" s="101" t="s">
        <v>2</v>
      </c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3"/>
      <c r="BE10" s="101" t="s">
        <v>3</v>
      </c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3"/>
      <c r="BS10" s="101" t="s">
        <v>4</v>
      </c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3"/>
      <c r="CG10" s="101" t="s">
        <v>5</v>
      </c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3"/>
      <c r="CU10" s="101" t="s">
        <v>8</v>
      </c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  <c r="DG10" s="102"/>
      <c r="DH10" s="103"/>
      <c r="DI10" s="101" t="s">
        <v>22</v>
      </c>
      <c r="DJ10" s="102"/>
      <c r="DK10" s="102"/>
      <c r="DL10" s="102"/>
      <c r="DM10" s="102"/>
      <c r="DN10" s="102"/>
      <c r="DO10" s="102"/>
      <c r="DP10" s="102"/>
      <c r="DQ10" s="102"/>
      <c r="DR10" s="102"/>
      <c r="DS10" s="102"/>
      <c r="DT10" s="102"/>
      <c r="DU10" s="102"/>
      <c r="DV10" s="102"/>
      <c r="DW10" s="102"/>
      <c r="DX10" s="103"/>
      <c r="DY10" s="101" t="s">
        <v>23</v>
      </c>
      <c r="DZ10" s="102"/>
      <c r="EA10" s="102"/>
      <c r="EB10" s="102"/>
      <c r="EC10" s="102"/>
      <c r="ED10" s="102"/>
      <c r="EE10" s="102"/>
      <c r="EF10" s="102"/>
      <c r="EG10" s="102"/>
      <c r="EH10" s="102"/>
      <c r="EI10" s="102"/>
      <c r="EJ10" s="102"/>
      <c r="EK10" s="102"/>
      <c r="EL10" s="102"/>
      <c r="EM10" s="102"/>
      <c r="EN10" s="103"/>
      <c r="EO10" s="101" t="s">
        <v>24</v>
      </c>
      <c r="EP10" s="102"/>
      <c r="EQ10" s="102"/>
      <c r="ER10" s="102"/>
      <c r="ES10" s="102"/>
      <c r="ET10" s="102"/>
      <c r="EU10" s="102"/>
      <c r="EV10" s="102"/>
      <c r="EW10" s="102"/>
      <c r="EX10" s="102"/>
      <c r="EY10" s="102"/>
      <c r="EZ10" s="102"/>
      <c r="FA10" s="102"/>
      <c r="FB10" s="102"/>
      <c r="FC10" s="102"/>
      <c r="FD10" s="102"/>
      <c r="FE10" s="103"/>
    </row>
    <row r="11" spans="1:161" s="10" customFormat="1" ht="26.25" customHeight="1">
      <c r="A11" s="74" t="s">
        <v>0</v>
      </c>
      <c r="B11" s="75"/>
      <c r="C11" s="75"/>
      <c r="D11" s="75"/>
      <c r="E11" s="75"/>
      <c r="F11" s="75"/>
      <c r="G11" s="75"/>
      <c r="H11" s="76"/>
      <c r="I11" s="9"/>
      <c r="J11" s="77" t="s">
        <v>27</v>
      </c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8"/>
      <c r="AQ11" s="79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1"/>
      <c r="BE11" s="79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1"/>
      <c r="BS11" s="82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4"/>
      <c r="CG11" s="82">
        <f>CG12+CG18+CG19+CG20</f>
        <v>610325.0855435596</v>
      </c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4"/>
      <c r="CU11" s="82">
        <f>'[2]ИП Свод'!$E$8</f>
        <v>610325.0855435595</v>
      </c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4"/>
      <c r="DI11" s="100">
        <f>CU11-CG11</f>
        <v>0</v>
      </c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3"/>
      <c r="DY11" s="71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3"/>
      <c r="EO11" s="94"/>
      <c r="EP11" s="95"/>
      <c r="EQ11" s="95"/>
      <c r="ER11" s="95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5"/>
      <c r="FE11" s="96"/>
    </row>
    <row r="12" spans="1:161" s="10" customFormat="1" ht="38.25" customHeight="1">
      <c r="A12" s="74" t="s">
        <v>1</v>
      </c>
      <c r="B12" s="75"/>
      <c r="C12" s="75"/>
      <c r="D12" s="75"/>
      <c r="E12" s="75"/>
      <c r="F12" s="75"/>
      <c r="G12" s="75"/>
      <c r="H12" s="76"/>
      <c r="I12" s="9"/>
      <c r="J12" s="77" t="s">
        <v>28</v>
      </c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8"/>
      <c r="AQ12" s="79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1"/>
      <c r="BE12" s="79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1"/>
      <c r="BS12" s="82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4"/>
      <c r="CG12" s="82">
        <f>'Томск '!CG12+Кемерово!CG12+'Новосибирск (ГГТ)'!CG13+ФРА!CG12</f>
        <v>597121.8769811597</v>
      </c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4"/>
      <c r="CU12" s="82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4"/>
      <c r="DI12" s="71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3"/>
      <c r="DY12" s="100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3"/>
      <c r="EO12" s="94"/>
      <c r="EP12" s="95"/>
      <c r="EQ12" s="95"/>
      <c r="ER12" s="95"/>
      <c r="ES12" s="95"/>
      <c r="ET12" s="95"/>
      <c r="EU12" s="95"/>
      <c r="EV12" s="95"/>
      <c r="EW12" s="95"/>
      <c r="EX12" s="95"/>
      <c r="EY12" s="95"/>
      <c r="EZ12" s="95"/>
      <c r="FA12" s="95"/>
      <c r="FB12" s="95"/>
      <c r="FC12" s="95"/>
      <c r="FD12" s="95"/>
      <c r="FE12" s="96"/>
    </row>
    <row r="13" spans="1:161" s="10" customFormat="1" ht="37.5" customHeight="1">
      <c r="A13" s="74" t="s">
        <v>2</v>
      </c>
      <c r="B13" s="75"/>
      <c r="C13" s="75"/>
      <c r="D13" s="75"/>
      <c r="E13" s="75"/>
      <c r="F13" s="75"/>
      <c r="G13" s="75"/>
      <c r="H13" s="76"/>
      <c r="I13" s="9"/>
      <c r="J13" s="77" t="s">
        <v>30</v>
      </c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8"/>
      <c r="AQ13" s="79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1"/>
      <c r="BE13" s="79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1"/>
      <c r="BS13" s="97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9"/>
      <c r="CG13" s="82">
        <f>'Томск '!CG14+Кемерово!CG14+'Новосибирск (ГГТ)'!CG15+ФРА!CG14</f>
        <v>161817.89267779826</v>
      </c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9"/>
      <c r="CU13" s="82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9"/>
      <c r="DI13" s="71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3"/>
      <c r="DY13" s="100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3"/>
      <c r="EO13" s="94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6"/>
    </row>
    <row r="14" spans="1:161" s="2" customFormat="1" ht="41.25" customHeight="1" hidden="1">
      <c r="A14" s="88"/>
      <c r="B14" s="89"/>
      <c r="C14" s="89"/>
      <c r="D14" s="89"/>
      <c r="E14" s="89"/>
      <c r="F14" s="89"/>
      <c r="G14" s="89"/>
      <c r="H14" s="90"/>
      <c r="I14" s="3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2"/>
      <c r="AQ14" s="88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90"/>
      <c r="BE14" s="88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90"/>
      <c r="BS14" s="93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7"/>
      <c r="CG14" s="93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7"/>
      <c r="CU14" s="85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7"/>
      <c r="DI14" s="85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7"/>
      <c r="DY14" s="85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7"/>
      <c r="EO14" s="85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7"/>
    </row>
    <row r="15" spans="1:161" s="2" customFormat="1" ht="42" customHeight="1" hidden="1">
      <c r="A15" s="88"/>
      <c r="B15" s="89"/>
      <c r="C15" s="89"/>
      <c r="D15" s="89"/>
      <c r="E15" s="89"/>
      <c r="F15" s="89"/>
      <c r="G15" s="89"/>
      <c r="H15" s="90"/>
      <c r="I15" s="3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2"/>
      <c r="AQ15" s="88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90"/>
      <c r="BE15" s="88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90"/>
      <c r="BS15" s="93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7"/>
      <c r="CG15" s="93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7"/>
      <c r="CU15" s="85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7"/>
      <c r="DI15" s="85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7"/>
      <c r="DY15" s="85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7"/>
      <c r="EO15" s="85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7"/>
    </row>
    <row r="16" spans="1:161" s="10" customFormat="1" ht="23.25" customHeight="1">
      <c r="A16" s="74" t="s">
        <v>3</v>
      </c>
      <c r="B16" s="75"/>
      <c r="C16" s="75"/>
      <c r="D16" s="75"/>
      <c r="E16" s="75"/>
      <c r="F16" s="75"/>
      <c r="G16" s="75"/>
      <c r="H16" s="76"/>
      <c r="I16" s="9"/>
      <c r="J16" s="77" t="s">
        <v>32</v>
      </c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8"/>
      <c r="AQ16" s="79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1"/>
      <c r="BE16" s="79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1"/>
      <c r="BS16" s="82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4"/>
      <c r="CG16" s="82">
        <f>'Томск '!CG18+Кемерово!CG19+'Новосибирск (ГГТ)'!CG17+ФРА!CG15</f>
        <v>297770.52584037813</v>
      </c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4"/>
      <c r="CU16" s="82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4"/>
      <c r="DI16" s="71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3"/>
      <c r="DY16" s="71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3"/>
      <c r="EO16" s="71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3"/>
    </row>
    <row r="17" spans="1:161" s="10" customFormat="1" ht="25.5" customHeight="1">
      <c r="A17" s="74" t="s">
        <v>4</v>
      </c>
      <c r="B17" s="75"/>
      <c r="C17" s="75"/>
      <c r="D17" s="75"/>
      <c r="E17" s="75"/>
      <c r="F17" s="75"/>
      <c r="G17" s="75"/>
      <c r="H17" s="76"/>
      <c r="I17" s="9"/>
      <c r="J17" s="77" t="s">
        <v>34</v>
      </c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8"/>
      <c r="AQ17" s="79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1"/>
      <c r="BE17" s="79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1"/>
      <c r="BS17" s="82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4"/>
      <c r="CG17" s="82">
        <f>'Томск '!CG20+Кемерово!CG22+'Новосибирск (ГГТ)'!CG19+ФРА!CG17</f>
        <v>137533.45846298322</v>
      </c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4"/>
      <c r="CU17" s="82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4"/>
      <c r="DI17" s="71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3"/>
      <c r="DY17" s="71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3"/>
      <c r="EO17" s="71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3"/>
    </row>
    <row r="18" spans="1:161" s="10" customFormat="1" ht="38.25" customHeight="1">
      <c r="A18" s="74" t="s">
        <v>5</v>
      </c>
      <c r="B18" s="75"/>
      <c r="C18" s="75"/>
      <c r="D18" s="75"/>
      <c r="E18" s="75"/>
      <c r="F18" s="75"/>
      <c r="G18" s="75"/>
      <c r="H18" s="76"/>
      <c r="I18" s="9"/>
      <c r="J18" s="77" t="s">
        <v>36</v>
      </c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8"/>
      <c r="AQ18" s="79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1"/>
      <c r="BE18" s="79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1"/>
      <c r="BS18" s="82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4"/>
      <c r="CG18" s="82">
        <f>'Томск '!CG23+Кемерово!CG26+'Новосибирск (ГГТ)'!CG22+ФРА!CG19</f>
        <v>12686.2585624</v>
      </c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4"/>
      <c r="CU18" s="82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4"/>
      <c r="DI18" s="71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3"/>
      <c r="DY18" s="71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3"/>
      <c r="EO18" s="71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3"/>
    </row>
    <row r="19" spans="1:161" s="10" customFormat="1" ht="25.5" customHeight="1">
      <c r="A19" s="74" t="s">
        <v>8</v>
      </c>
      <c r="B19" s="75"/>
      <c r="C19" s="75"/>
      <c r="D19" s="75"/>
      <c r="E19" s="75"/>
      <c r="F19" s="75"/>
      <c r="G19" s="75"/>
      <c r="H19" s="76"/>
      <c r="I19" s="9"/>
      <c r="J19" s="77" t="s">
        <v>38</v>
      </c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8"/>
      <c r="AQ19" s="79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1"/>
      <c r="BE19" s="79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1"/>
      <c r="BS19" s="82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4"/>
      <c r="CG19" s="82">
        <f>'Томск '!CG32</f>
        <v>0</v>
      </c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4"/>
      <c r="CU19" s="82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4"/>
      <c r="DI19" s="71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3"/>
      <c r="DY19" s="71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3"/>
      <c r="EO19" s="71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3"/>
    </row>
    <row r="20" spans="1:161" s="10" customFormat="1" ht="25.5" customHeight="1">
      <c r="A20" s="74" t="s">
        <v>22</v>
      </c>
      <c r="B20" s="75"/>
      <c r="C20" s="75"/>
      <c r="D20" s="75"/>
      <c r="E20" s="75"/>
      <c r="F20" s="75"/>
      <c r="G20" s="75"/>
      <c r="H20" s="76"/>
      <c r="I20" s="9"/>
      <c r="J20" s="77" t="s">
        <v>39</v>
      </c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8"/>
      <c r="AQ20" s="79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1"/>
      <c r="BE20" s="79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1"/>
      <c r="BS20" s="82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4"/>
      <c r="CG20" s="82">
        <f>Кемерово!BS34</f>
        <v>516.95</v>
      </c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4"/>
      <c r="CU20" s="82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4"/>
      <c r="DI20" s="71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3"/>
      <c r="DY20" s="71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3"/>
      <c r="EO20" s="71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3"/>
    </row>
  </sheetData>
  <sheetProtection/>
  <mergeCells count="127">
    <mergeCell ref="CB3:EG3"/>
    <mergeCell ref="CB4:EG4"/>
    <mergeCell ref="AQ5:AT5"/>
    <mergeCell ref="A6:FE6"/>
    <mergeCell ref="A8:H9"/>
    <mergeCell ref="I8:AP9"/>
    <mergeCell ref="AQ8:BR8"/>
    <mergeCell ref="BS8:DH8"/>
    <mergeCell ref="DI8:FE8"/>
    <mergeCell ref="AQ9:BD9"/>
    <mergeCell ref="DY10:EN10"/>
    <mergeCell ref="BE9:BR9"/>
    <mergeCell ref="BS9:CF9"/>
    <mergeCell ref="CG9:CT9"/>
    <mergeCell ref="CU9:DH9"/>
    <mergeCell ref="DI9:DX9"/>
    <mergeCell ref="DY9:EN9"/>
    <mergeCell ref="DY11:EN11"/>
    <mergeCell ref="EO9:FE9"/>
    <mergeCell ref="A10:H10"/>
    <mergeCell ref="I10:AP10"/>
    <mergeCell ref="AQ10:BD10"/>
    <mergeCell ref="BE10:BR10"/>
    <mergeCell ref="BS10:CF10"/>
    <mergeCell ref="CG10:CT10"/>
    <mergeCell ref="CU10:DH10"/>
    <mergeCell ref="DI10:DX10"/>
    <mergeCell ref="DY12:EN12"/>
    <mergeCell ref="EO10:FE10"/>
    <mergeCell ref="A11:H11"/>
    <mergeCell ref="J11:AP11"/>
    <mergeCell ref="AQ11:BD11"/>
    <mergeCell ref="BE11:BR11"/>
    <mergeCell ref="BS11:CF11"/>
    <mergeCell ref="CG11:CT11"/>
    <mergeCell ref="CU11:DH11"/>
    <mergeCell ref="DI11:DX11"/>
    <mergeCell ref="EO12:FE12"/>
    <mergeCell ref="EO11:FE11"/>
    <mergeCell ref="A12:H12"/>
    <mergeCell ref="J12:AP12"/>
    <mergeCell ref="AQ12:BD12"/>
    <mergeCell ref="BE12:BR12"/>
    <mergeCell ref="BS12:CF12"/>
    <mergeCell ref="CG12:CT12"/>
    <mergeCell ref="CU12:DH12"/>
    <mergeCell ref="DI12:DX12"/>
    <mergeCell ref="DY14:EN14"/>
    <mergeCell ref="A13:H13"/>
    <mergeCell ref="J13:AP13"/>
    <mergeCell ref="AQ13:BD13"/>
    <mergeCell ref="BE13:BR13"/>
    <mergeCell ref="BS13:CF13"/>
    <mergeCell ref="CG13:CT13"/>
    <mergeCell ref="CU13:DH13"/>
    <mergeCell ref="DI13:DX13"/>
    <mergeCell ref="DY13:EN13"/>
    <mergeCell ref="DY15:EN15"/>
    <mergeCell ref="EO13:FE13"/>
    <mergeCell ref="A14:H14"/>
    <mergeCell ref="J14:AP14"/>
    <mergeCell ref="AQ14:BD14"/>
    <mergeCell ref="BE14:BR14"/>
    <mergeCell ref="BS14:CF14"/>
    <mergeCell ref="CG14:CT14"/>
    <mergeCell ref="CU14:DH14"/>
    <mergeCell ref="DI14:DX14"/>
    <mergeCell ref="DY16:EN16"/>
    <mergeCell ref="EO14:FE14"/>
    <mergeCell ref="A15:H15"/>
    <mergeCell ref="J15:AP15"/>
    <mergeCell ref="AQ15:BD15"/>
    <mergeCell ref="BE15:BR15"/>
    <mergeCell ref="BS15:CF15"/>
    <mergeCell ref="CG15:CT15"/>
    <mergeCell ref="CU15:DH15"/>
    <mergeCell ref="DI15:DX15"/>
    <mergeCell ref="DY17:EN17"/>
    <mergeCell ref="EO15:FE15"/>
    <mergeCell ref="A16:H16"/>
    <mergeCell ref="J16:AP16"/>
    <mergeCell ref="AQ16:BD16"/>
    <mergeCell ref="BE16:BR16"/>
    <mergeCell ref="BS16:CF16"/>
    <mergeCell ref="CG16:CT16"/>
    <mergeCell ref="CU16:DH16"/>
    <mergeCell ref="DI16:DX16"/>
    <mergeCell ref="EO17:FE17"/>
    <mergeCell ref="EO16:FE16"/>
    <mergeCell ref="A17:H17"/>
    <mergeCell ref="J17:AP17"/>
    <mergeCell ref="AQ17:BD17"/>
    <mergeCell ref="BE17:BR17"/>
    <mergeCell ref="BS17:CF17"/>
    <mergeCell ref="CG17:CT17"/>
    <mergeCell ref="CU17:DH17"/>
    <mergeCell ref="DI17:DX17"/>
    <mergeCell ref="DY19:EN19"/>
    <mergeCell ref="A18:H18"/>
    <mergeCell ref="J18:AP18"/>
    <mergeCell ref="AQ18:BD18"/>
    <mergeCell ref="BE18:BR18"/>
    <mergeCell ref="BS18:CF18"/>
    <mergeCell ref="CG18:CT18"/>
    <mergeCell ref="CU18:DH18"/>
    <mergeCell ref="DI18:DX18"/>
    <mergeCell ref="DY18:EN18"/>
    <mergeCell ref="DY20:EN20"/>
    <mergeCell ref="EO18:FE18"/>
    <mergeCell ref="A19:H19"/>
    <mergeCell ref="J19:AP19"/>
    <mergeCell ref="AQ19:BD19"/>
    <mergeCell ref="BE19:BR19"/>
    <mergeCell ref="BS19:CF19"/>
    <mergeCell ref="CG19:CT19"/>
    <mergeCell ref="CU19:DH19"/>
    <mergeCell ref="DI19:DX19"/>
    <mergeCell ref="EO20:FE20"/>
    <mergeCell ref="EO19:FE19"/>
    <mergeCell ref="A20:H20"/>
    <mergeCell ref="J20:AP20"/>
    <mergeCell ref="AQ20:BD20"/>
    <mergeCell ref="BE20:BR20"/>
    <mergeCell ref="BS20:CF20"/>
    <mergeCell ref="CG20:CT20"/>
    <mergeCell ref="CU20:DH20"/>
    <mergeCell ref="DI20:DX2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Александрова Елена Игоревна</cp:lastModifiedBy>
  <cp:lastPrinted>2019-01-31T08:54:48Z</cp:lastPrinted>
  <dcterms:created xsi:type="dcterms:W3CDTF">2011-01-11T10:25:48Z</dcterms:created>
  <dcterms:modified xsi:type="dcterms:W3CDTF">2020-07-20T03:36:44Z</dcterms:modified>
  <cp:category/>
  <cp:version/>
  <cp:contentType/>
  <cp:contentStatus/>
</cp:coreProperties>
</file>