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225" windowWidth="15600" windowHeight="1176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Лист1!$A$1:$M$33</definedName>
  </definedNames>
  <calcPr calcId="145621" refMode="R1C1"/>
</workbook>
</file>

<file path=xl/calcChain.xml><?xml version="1.0" encoding="utf-8"?>
<calcChain xmlns="http://schemas.openxmlformats.org/spreadsheetml/2006/main">
  <c r="H29" i="1" l="1"/>
  <c r="G29" i="1"/>
  <c r="G28" i="1"/>
  <c r="H28" i="1"/>
  <c r="M30" i="1" l="1"/>
  <c r="J21" i="1"/>
  <c r="H31" i="1"/>
  <c r="H27" i="1"/>
  <c r="H25" i="1"/>
  <c r="F31" i="1" l="1"/>
  <c r="H30" i="1"/>
  <c r="G30" i="1"/>
  <c r="I30" i="1"/>
  <c r="J30" i="1"/>
  <c r="F29" i="1"/>
  <c r="F30" i="1" l="1"/>
  <c r="E30" i="1"/>
  <c r="F22" i="1" l="1"/>
  <c r="F23" i="1"/>
  <c r="F24" i="1"/>
  <c r="F25" i="1"/>
  <c r="F26" i="1"/>
  <c r="F27" i="1"/>
  <c r="F28" i="1"/>
  <c r="F21" i="1"/>
  <c r="E22" i="1"/>
  <c r="E23" i="1"/>
  <c r="E24" i="1"/>
  <c r="E25" i="1"/>
  <c r="E26" i="1"/>
  <c r="E27" i="1"/>
  <c r="E28" i="1"/>
  <c r="E29" i="1"/>
  <c r="E21" i="1"/>
  <c r="E31" i="1"/>
  <c r="L26" i="1" l="1"/>
  <c r="L27" i="1"/>
  <c r="K23" i="1"/>
  <c r="K24" i="1"/>
  <c r="K27" i="1"/>
  <c r="L22" i="1" l="1"/>
  <c r="L23" i="1"/>
  <c r="L21" i="1"/>
  <c r="L24" i="1"/>
  <c r="L25" i="1"/>
</calcChain>
</file>

<file path=xl/sharedStrings.xml><?xml version="1.0" encoding="utf-8"?>
<sst xmlns="http://schemas.openxmlformats.org/spreadsheetml/2006/main" count="46" uniqueCount="33">
  <si>
    <t>№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</si>
  <si>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</si>
  <si>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</si>
  <si>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</si>
  <si>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</si>
  <si>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количество</t>
  </si>
  <si>
    <r>
      <t>объем, м</t>
    </r>
    <r>
      <rPr>
        <b/>
        <vertAlign val="superscript"/>
        <sz val="10"/>
        <color theme="1"/>
        <rFont val="Times New Roman"/>
        <family val="1"/>
        <charset val="204"/>
      </rPr>
      <t>3</t>
    </r>
    <r>
      <rPr>
        <b/>
        <sz val="10"/>
        <color theme="1"/>
        <rFont val="Times New Roman"/>
        <family val="1"/>
        <charset val="204"/>
      </rPr>
      <t>/час</t>
    </r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</si>
  <si>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</si>
  <si>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</si>
  <si>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</si>
  <si>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</si>
  <si>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</si>
  <si>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</si>
  <si>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</si>
  <si>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</si>
  <si>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</si>
  <si>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</si>
  <si>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</si>
  <si>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</si>
  <si>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</si>
  <si>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Объект сети газораспределения</t>
  </si>
  <si>
    <t>Приложение № 6 к Приказу ФАС России от 18.01.2019 № 38/19 «Об утверждении форм, сроков и периодичности раскрытия информации субъектами естественных монополий, оказывающими услуги по</t>
  </si>
  <si>
    <t>транспортировке газа по трубопроводам, а также правил заполнения указанных форм»</t>
  </si>
  <si>
    <t>6. Информация о регистрации и ходе реализации заявок на подключение (технологическое присоединение) к магистральному газопроводу, а также запросов на предоставление технических условий на подключение</t>
  </si>
  <si>
    <t xml:space="preserve">(технологическое присоединение) строящихся, реконструируемых или построенных, но не подключенных объектов капитального строительства к газораспределительным сетям и (или) заявок о заключении договора </t>
  </si>
  <si>
    <t>о подключении (технологическом присоединении) строящихся, реконструируемых или построенных , но не подключенных объектов капитального строительства  к сетям газораспределения  ООО «Газпром</t>
  </si>
  <si>
    <t>газораспределение Томск» (подпункт «д» пункта 11 Постановления Правительства РФ от 29.10.2010 № 872 «О стандартах раскрытия информации субъектами естественных монополий, оказывающими услуги по</t>
  </si>
  <si>
    <t>транспортировке газа по трубопроводам»)</t>
  </si>
  <si>
    <t>газораспределение Томск» на территории Новосибирской области</t>
  </si>
  <si>
    <t xml:space="preserve"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 Фелиала ООО «Газпром </t>
  </si>
  <si>
    <t>Плата
68 160,42 руб. (с учетом НДС)</t>
  </si>
  <si>
    <t>Плата (уп)
30 900 руб. (с учетом НДС)</t>
  </si>
  <si>
    <t>Период:  с 01.10.2020 по 31.10.2020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</si>
</sst>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vertAlign val="superscript"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3" fillId="0" borderId="0" xfId="0" applyFont="1" applyAlignment="1">
      <alignment horizontal="justify" vertical="center"/>
    </xf>
    <xf numFmtId="0" fontId="0" fillId="0" borderId="0" xfId="0" applyAlignment="1">
      <alignment wrapText="1"/>
    </xf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Border="1" applyAlignment="1">
      <alignment vertical="center" wrapText="1"/>
    </xf>
    <xf numFmtId="0" fontId="4" fillId="0" borderId="4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32" xfId="0" applyFont="1" applyBorder="1" applyAlignment="1">
      <alignment horizontal="justify" vertical="center" wrapText="1"/>
    </xf>
    <xf numFmtId="0" fontId="4" fillId="0" borderId="11" xfId="0" applyFont="1" applyBorder="1" applyAlignment="1">
      <alignment vertical="center" wrapText="1"/>
    </xf>
    <xf numFmtId="0" fontId="4" fillId="0" borderId="31" xfId="0" applyFont="1" applyBorder="1" applyAlignment="1">
      <alignment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29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0" borderId="29" xfId="0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4" fillId="0" borderId="19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20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30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31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3" fillId="0" borderId="0" xfId="0" applyFont="1"/>
    <xf numFmtId="0" fontId="4" fillId="0" borderId="33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tabSelected="1" view="pageBreakPreview" zoomScaleNormal="100" zoomScaleSheetLayoutView="100" workbookViewId="0">
      <selection activeCell="J31" sqref="J31"/>
    </sheetView>
  </sheetViews>
  <sheetFormatPr defaultRowHeight="15" x14ac:dyDescent="0.25"/>
  <cols>
    <col min="2" max="2" width="15.85546875" customWidth="1"/>
    <col min="3" max="3" width="21" customWidth="1"/>
    <col min="4" max="4" width="31.28515625" customWidth="1"/>
    <col min="5" max="5" width="12.7109375" customWidth="1"/>
    <col min="6" max="7" width="13.7109375" customWidth="1"/>
    <col min="8" max="8" width="12.5703125" customWidth="1"/>
    <col min="9" max="9" width="12.85546875" customWidth="1"/>
    <col min="10" max="10" width="14.140625" customWidth="1"/>
    <col min="11" max="11" width="19.42578125" customWidth="1"/>
    <col min="12" max="12" width="19.7109375" customWidth="1"/>
    <col min="13" max="13" width="18" customWidth="1"/>
  </cols>
  <sheetData>
    <row r="1" spans="1:13" s="3" customFormat="1" ht="15.75" customHeight="1" x14ac:dyDescent="0.25"/>
    <row r="2" spans="1:13" s="3" customFormat="1" ht="15.75" customHeight="1" x14ac:dyDescent="0.25">
      <c r="A2" s="49" t="s">
        <v>23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</row>
    <row r="3" spans="1:13" s="3" customFormat="1" ht="15.75" customHeight="1" x14ac:dyDescent="0.25">
      <c r="A3" s="49" t="s">
        <v>24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</row>
    <row r="4" spans="1:13" s="3" customFormat="1" ht="15.75" x14ac:dyDescent="0.25">
      <c r="A4" s="49" t="s">
        <v>25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</row>
    <row r="5" spans="1:13" s="2" customFormat="1" ht="15.75" x14ac:dyDescent="0.25">
      <c r="A5" s="49" t="s">
        <v>26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</row>
    <row r="6" spans="1:13" s="2" customFormat="1" ht="15.75" x14ac:dyDescent="0.25">
      <c r="A6" s="49" t="s">
        <v>27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</row>
    <row r="7" spans="1:13" s="3" customFormat="1" ht="15.75" x14ac:dyDescent="0.25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</row>
    <row r="8" spans="1:13" ht="15.75" x14ac:dyDescent="0.25">
      <c r="A8" s="49" t="s">
        <v>21</v>
      </c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</row>
    <row r="9" spans="1:13" s="3" customFormat="1" ht="15.75" x14ac:dyDescent="0.25">
      <c r="A9" s="49" t="s">
        <v>22</v>
      </c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</row>
    <row r="10" spans="1:13" s="3" customFormat="1" ht="15.75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13" s="3" customFormat="1" ht="15.75" x14ac:dyDescent="0.25">
      <c r="A11" s="49" t="s">
        <v>29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</row>
    <row r="12" spans="1:13" s="3" customFormat="1" ht="15.75" x14ac:dyDescent="0.25">
      <c r="A12" s="49" t="s">
        <v>28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</row>
    <row r="13" spans="1:13" s="3" customFormat="1" ht="15.75" x14ac:dyDescent="0.25">
      <c r="A13" s="1"/>
    </row>
    <row r="14" spans="1:13" s="3" customFormat="1" ht="15.75" x14ac:dyDescent="0.25">
      <c r="A14" s="1"/>
      <c r="B14" s="84" t="s">
        <v>32</v>
      </c>
      <c r="C14" s="84"/>
    </row>
    <row r="15" spans="1:13" ht="15.75" thickBot="1" x14ac:dyDescent="0.3"/>
    <row r="16" spans="1:13" ht="32.25" customHeight="1" thickBot="1" x14ac:dyDescent="0.3">
      <c r="A16" s="65" t="s">
        <v>0</v>
      </c>
      <c r="B16" s="68" t="s">
        <v>1</v>
      </c>
      <c r="C16" s="69"/>
      <c r="D16" s="70"/>
      <c r="E16" s="77" t="s">
        <v>2</v>
      </c>
      <c r="F16" s="54"/>
      <c r="G16" s="77" t="s">
        <v>3</v>
      </c>
      <c r="H16" s="54"/>
      <c r="I16" s="77" t="s">
        <v>4</v>
      </c>
      <c r="J16" s="53"/>
      <c r="K16" s="53"/>
      <c r="L16" s="53"/>
      <c r="M16" s="54"/>
    </row>
    <row r="17" spans="1:13" ht="16.5" customHeight="1" thickBot="1" x14ac:dyDescent="0.3">
      <c r="A17" s="66"/>
      <c r="B17" s="71"/>
      <c r="C17" s="72"/>
      <c r="D17" s="73"/>
      <c r="E17" s="78" t="s">
        <v>5</v>
      </c>
      <c r="F17" s="82" t="s">
        <v>6</v>
      </c>
      <c r="G17" s="78" t="s">
        <v>5</v>
      </c>
      <c r="H17" s="82" t="s">
        <v>6</v>
      </c>
      <c r="I17" s="83" t="s">
        <v>5</v>
      </c>
      <c r="J17" s="50" t="s">
        <v>6</v>
      </c>
      <c r="K17" s="52" t="s">
        <v>7</v>
      </c>
      <c r="L17" s="53"/>
      <c r="M17" s="54"/>
    </row>
    <row r="18" spans="1:13" ht="47.25" customHeight="1" thickBot="1" x14ac:dyDescent="0.3">
      <c r="A18" s="66"/>
      <c r="B18" s="74"/>
      <c r="C18" s="75"/>
      <c r="D18" s="76"/>
      <c r="E18" s="79"/>
      <c r="F18" s="51"/>
      <c r="G18" s="79"/>
      <c r="H18" s="51"/>
      <c r="I18" s="79"/>
      <c r="J18" s="51"/>
      <c r="K18" s="12" t="s">
        <v>8</v>
      </c>
      <c r="L18" s="13" t="s">
        <v>9</v>
      </c>
      <c r="M18" s="14" t="s">
        <v>10</v>
      </c>
    </row>
    <row r="19" spans="1:13" ht="16.5" customHeight="1" thickBot="1" x14ac:dyDescent="0.3">
      <c r="A19" s="67"/>
      <c r="B19" s="55">
        <v>1</v>
      </c>
      <c r="C19" s="56"/>
      <c r="D19" s="57"/>
      <c r="E19" s="15">
        <v>2</v>
      </c>
      <c r="F19" s="16">
        <v>3</v>
      </c>
      <c r="G19" s="15">
        <v>4</v>
      </c>
      <c r="H19" s="16">
        <v>5</v>
      </c>
      <c r="I19" s="15">
        <v>6</v>
      </c>
      <c r="J19" s="16">
        <v>7</v>
      </c>
      <c r="K19" s="17">
        <v>8</v>
      </c>
      <c r="L19" s="18">
        <v>9</v>
      </c>
      <c r="M19" s="16">
        <v>10</v>
      </c>
    </row>
    <row r="20" spans="1:13" ht="16.5" customHeight="1" thickBot="1" x14ac:dyDescent="0.3">
      <c r="A20" s="19">
        <v>1</v>
      </c>
      <c r="B20" s="58" t="s">
        <v>11</v>
      </c>
      <c r="C20" s="47"/>
      <c r="D20" s="48"/>
      <c r="E20" s="15"/>
      <c r="F20" s="16"/>
      <c r="G20" s="15"/>
      <c r="H20" s="16"/>
      <c r="I20" s="15"/>
      <c r="J20" s="16"/>
      <c r="K20" s="17"/>
      <c r="L20" s="18"/>
      <c r="M20" s="16"/>
    </row>
    <row r="21" spans="1:13" ht="31.5" customHeight="1" x14ac:dyDescent="0.25">
      <c r="A21" s="9">
        <v>2</v>
      </c>
      <c r="B21" s="59" t="s">
        <v>12</v>
      </c>
      <c r="C21" s="62" t="s">
        <v>13</v>
      </c>
      <c r="D21" s="7" t="s">
        <v>31</v>
      </c>
      <c r="E21" s="41">
        <f>G21+I21</f>
        <v>3</v>
      </c>
      <c r="F21" s="42">
        <f>H21+J21</f>
        <v>20.67</v>
      </c>
      <c r="G21" s="41">
        <v>0</v>
      </c>
      <c r="H21" s="42">
        <v>0</v>
      </c>
      <c r="I21" s="41">
        <v>3</v>
      </c>
      <c r="J21" s="42">
        <f>14.07+4+2.6</f>
        <v>20.67</v>
      </c>
      <c r="K21" s="21">
        <v>0</v>
      </c>
      <c r="L21" s="22">
        <f t="shared" ref="L21" si="0">N21+P21</f>
        <v>0</v>
      </c>
      <c r="M21" s="42">
        <v>3</v>
      </c>
    </row>
    <row r="22" spans="1:13" ht="16.5" customHeight="1" x14ac:dyDescent="0.25">
      <c r="A22" s="10">
        <v>3</v>
      </c>
      <c r="B22" s="60"/>
      <c r="C22" s="63"/>
      <c r="D22" s="8" t="s">
        <v>14</v>
      </c>
      <c r="E22" s="85">
        <f t="shared" ref="E22:E29" si="1">G22+I22</f>
        <v>2</v>
      </c>
      <c r="F22" s="86">
        <f t="shared" ref="F22:F29" si="2">H22+J22</f>
        <v>6.9</v>
      </c>
      <c r="G22" s="85">
        <v>1</v>
      </c>
      <c r="H22" s="86">
        <v>2.1</v>
      </c>
      <c r="I22" s="85">
        <v>1</v>
      </c>
      <c r="J22" s="86">
        <v>4.8</v>
      </c>
      <c r="K22" s="23">
        <v>0</v>
      </c>
      <c r="L22" s="24">
        <f t="shared" ref="L22:L23" si="3">N22+P22</f>
        <v>0</v>
      </c>
      <c r="M22" s="86">
        <v>1</v>
      </c>
    </row>
    <row r="23" spans="1:13" ht="31.5" customHeight="1" x14ac:dyDescent="0.25">
      <c r="A23" s="10">
        <v>4</v>
      </c>
      <c r="B23" s="60"/>
      <c r="C23" s="63" t="s">
        <v>15</v>
      </c>
      <c r="D23" s="8" t="s">
        <v>30</v>
      </c>
      <c r="E23" s="85">
        <f t="shared" si="1"/>
        <v>0</v>
      </c>
      <c r="F23" s="86">
        <f t="shared" si="2"/>
        <v>0</v>
      </c>
      <c r="G23" s="85">
        <v>0</v>
      </c>
      <c r="H23" s="86">
        <v>0</v>
      </c>
      <c r="I23" s="85">
        <v>0</v>
      </c>
      <c r="J23" s="86">
        <v>0</v>
      </c>
      <c r="K23" s="23">
        <f t="shared" ref="K23" si="4">M23+O23</f>
        <v>0</v>
      </c>
      <c r="L23" s="24">
        <f t="shared" si="3"/>
        <v>0</v>
      </c>
      <c r="M23" s="86">
        <v>0</v>
      </c>
    </row>
    <row r="24" spans="1:13" ht="16.5" customHeight="1" thickBot="1" x14ac:dyDescent="0.3">
      <c r="A24" s="11">
        <v>5</v>
      </c>
      <c r="B24" s="61"/>
      <c r="C24" s="64"/>
      <c r="D24" s="25" t="s">
        <v>14</v>
      </c>
      <c r="E24" s="40">
        <f t="shared" si="1"/>
        <v>0</v>
      </c>
      <c r="F24" s="39">
        <f t="shared" si="2"/>
        <v>0</v>
      </c>
      <c r="G24" s="40">
        <v>0</v>
      </c>
      <c r="H24" s="39">
        <v>0</v>
      </c>
      <c r="I24" s="40">
        <v>0</v>
      </c>
      <c r="J24" s="39">
        <v>0</v>
      </c>
      <c r="K24" s="87">
        <f t="shared" ref="K24" si="5">M24+O24</f>
        <v>0</v>
      </c>
      <c r="L24" s="88">
        <f t="shared" ref="L24" si="6">N24+P24</f>
        <v>0</v>
      </c>
      <c r="M24" s="39">
        <v>0</v>
      </c>
    </row>
    <row r="25" spans="1:13" ht="16.5" customHeight="1" x14ac:dyDescent="0.25">
      <c r="A25" s="9">
        <v>6</v>
      </c>
      <c r="B25" s="59" t="s">
        <v>16</v>
      </c>
      <c r="C25" s="26" t="s">
        <v>13</v>
      </c>
      <c r="D25" s="7" t="s">
        <v>14</v>
      </c>
      <c r="E25" s="41">
        <f t="shared" si="1"/>
        <v>3</v>
      </c>
      <c r="F25" s="42">
        <f t="shared" si="2"/>
        <v>14.2</v>
      </c>
      <c r="G25" s="41">
        <v>3</v>
      </c>
      <c r="H25" s="42">
        <f>5+4.9+4.3</f>
        <v>14.2</v>
      </c>
      <c r="I25" s="41">
        <v>0</v>
      </c>
      <c r="J25" s="42">
        <v>0</v>
      </c>
      <c r="K25" s="21">
        <v>0</v>
      </c>
      <c r="L25" s="22">
        <f t="shared" ref="L25:L26" si="7">N25+P25</f>
        <v>0</v>
      </c>
      <c r="M25" s="42">
        <v>0</v>
      </c>
    </row>
    <row r="26" spans="1:13" ht="16.5" customHeight="1" thickBot="1" x14ac:dyDescent="0.3">
      <c r="A26" s="11">
        <v>7</v>
      </c>
      <c r="B26" s="61"/>
      <c r="C26" s="27" t="s">
        <v>15</v>
      </c>
      <c r="D26" s="25" t="s">
        <v>14</v>
      </c>
      <c r="E26" s="40">
        <f t="shared" si="1"/>
        <v>0</v>
      </c>
      <c r="F26" s="39">
        <f t="shared" si="2"/>
        <v>0</v>
      </c>
      <c r="G26" s="40">
        <v>0</v>
      </c>
      <c r="H26" s="39">
        <v>0</v>
      </c>
      <c r="I26" s="40">
        <v>0</v>
      </c>
      <c r="J26" s="39">
        <v>0</v>
      </c>
      <c r="K26" s="87">
        <v>0</v>
      </c>
      <c r="L26" s="88">
        <f t="shared" si="7"/>
        <v>0</v>
      </c>
      <c r="M26" s="39">
        <v>0</v>
      </c>
    </row>
    <row r="27" spans="1:13" ht="16.5" customHeight="1" x14ac:dyDescent="0.25">
      <c r="A27" s="9">
        <v>8</v>
      </c>
      <c r="B27" s="59" t="s">
        <v>17</v>
      </c>
      <c r="C27" s="26" t="s">
        <v>13</v>
      </c>
      <c r="D27" s="7" t="s">
        <v>14</v>
      </c>
      <c r="E27" s="41">
        <f t="shared" si="1"/>
        <v>2</v>
      </c>
      <c r="F27" s="42">
        <f t="shared" si="2"/>
        <v>66.7</v>
      </c>
      <c r="G27" s="41">
        <v>2</v>
      </c>
      <c r="H27" s="42">
        <f>5+61.7</f>
        <v>66.7</v>
      </c>
      <c r="I27" s="41">
        <v>0</v>
      </c>
      <c r="J27" s="42">
        <v>0</v>
      </c>
      <c r="K27" s="21">
        <f t="shared" ref="K27" si="8">M27+O27</f>
        <v>0</v>
      </c>
      <c r="L27" s="22">
        <f t="shared" ref="L27" si="9">N27+P27</f>
        <v>0</v>
      </c>
      <c r="M27" s="42">
        <v>0</v>
      </c>
    </row>
    <row r="28" spans="1:13" ht="16.5" customHeight="1" thickBot="1" x14ac:dyDescent="0.3">
      <c r="A28" s="11">
        <v>9</v>
      </c>
      <c r="B28" s="61"/>
      <c r="C28" s="27" t="s">
        <v>15</v>
      </c>
      <c r="D28" s="25" t="s">
        <v>14</v>
      </c>
      <c r="E28" s="40">
        <f t="shared" si="1"/>
        <v>1</v>
      </c>
      <c r="F28" s="39">
        <f t="shared" si="2"/>
        <v>36.5</v>
      </c>
      <c r="G28" s="40">
        <f>1</f>
        <v>1</v>
      </c>
      <c r="H28" s="39">
        <f>36.5</f>
        <v>36.5</v>
      </c>
      <c r="I28" s="40">
        <v>0</v>
      </c>
      <c r="J28" s="39">
        <v>0</v>
      </c>
      <c r="K28" s="12">
        <v>0</v>
      </c>
      <c r="L28" s="13">
        <v>0</v>
      </c>
      <c r="M28" s="39">
        <v>0</v>
      </c>
    </row>
    <row r="29" spans="1:13" ht="16.5" customHeight="1" thickBot="1" x14ac:dyDescent="0.3">
      <c r="A29" s="19">
        <v>10</v>
      </c>
      <c r="B29" s="80" t="s">
        <v>18</v>
      </c>
      <c r="C29" s="81"/>
      <c r="D29" s="81"/>
      <c r="E29" s="30">
        <f t="shared" si="1"/>
        <v>4</v>
      </c>
      <c r="F29" s="31">
        <f t="shared" si="2"/>
        <v>3069.1000000000004</v>
      </c>
      <c r="G29" s="35">
        <f>3</f>
        <v>3</v>
      </c>
      <c r="H29" s="36">
        <f>21.4+4.3+1349.4</f>
        <v>1375.1000000000001</v>
      </c>
      <c r="I29" s="35">
        <v>1</v>
      </c>
      <c r="J29" s="36">
        <v>1694</v>
      </c>
      <c r="K29" s="17">
        <v>0</v>
      </c>
      <c r="L29" s="18">
        <v>0</v>
      </c>
      <c r="M29" s="20">
        <v>1</v>
      </c>
    </row>
    <row r="30" spans="1:13" ht="16.5" customHeight="1" thickBot="1" x14ac:dyDescent="0.3">
      <c r="A30" s="19">
        <v>11</v>
      </c>
      <c r="B30" s="43" t="s">
        <v>19</v>
      </c>
      <c r="C30" s="44"/>
      <c r="D30" s="45"/>
      <c r="E30" s="28">
        <f>SUM(G30+I30)</f>
        <v>15</v>
      </c>
      <c r="F30" s="29">
        <f>SUM(H30+J30)</f>
        <v>3214.07</v>
      </c>
      <c r="G30" s="28">
        <f>SUM(G21:G29)</f>
        <v>10</v>
      </c>
      <c r="H30" s="29">
        <f>SUM(H21:H29)</f>
        <v>1494.6000000000001</v>
      </c>
      <c r="I30" s="28">
        <f>SUM(I21:I29)</f>
        <v>5</v>
      </c>
      <c r="J30" s="29">
        <f>SUM(J21:J29)</f>
        <v>1719.47</v>
      </c>
      <c r="K30" s="37">
        <v>0</v>
      </c>
      <c r="L30" s="38">
        <v>0</v>
      </c>
      <c r="M30" s="29">
        <f>SUM(M21:M29)</f>
        <v>5</v>
      </c>
    </row>
    <row r="31" spans="1:13" ht="16.5" customHeight="1" thickBot="1" x14ac:dyDescent="0.3">
      <c r="A31" s="19">
        <v>12</v>
      </c>
      <c r="B31" s="46" t="s">
        <v>20</v>
      </c>
      <c r="C31" s="47"/>
      <c r="D31" s="48"/>
      <c r="E31" s="28">
        <f t="shared" ref="E31" si="10">G31+I31</f>
        <v>7</v>
      </c>
      <c r="F31" s="29">
        <f>SUM(H31+J31)</f>
        <v>2425.58</v>
      </c>
      <c r="G31" s="28">
        <v>7</v>
      </c>
      <c r="H31" s="29">
        <f>20+180+895+16.8+895+356.3+62.48</f>
        <v>2425.58</v>
      </c>
      <c r="I31" s="28">
        <v>0</v>
      </c>
      <c r="J31" s="29">
        <v>0</v>
      </c>
      <c r="K31" s="32">
        <v>0</v>
      </c>
      <c r="L31" s="33">
        <v>0</v>
      </c>
      <c r="M31" s="34">
        <v>0</v>
      </c>
    </row>
    <row r="32" spans="1:13" ht="15.75" customHeight="1" x14ac:dyDescent="0.25"/>
    <row r="33" ht="15.75" customHeight="1" x14ac:dyDescent="0.25"/>
  </sheetData>
  <mergeCells count="32">
    <mergeCell ref="A3:M3"/>
    <mergeCell ref="A2:M2"/>
    <mergeCell ref="B25:B26"/>
    <mergeCell ref="B27:B28"/>
    <mergeCell ref="B29:D29"/>
    <mergeCell ref="F17:F18"/>
    <mergeCell ref="G17:G18"/>
    <mergeCell ref="H17:H18"/>
    <mergeCell ref="I17:I18"/>
    <mergeCell ref="A4:M4"/>
    <mergeCell ref="A6:M6"/>
    <mergeCell ref="A8:M8"/>
    <mergeCell ref="A9:M9"/>
    <mergeCell ref="A11:M11"/>
    <mergeCell ref="A12:M12"/>
    <mergeCell ref="B14:C14"/>
    <mergeCell ref="B30:D30"/>
    <mergeCell ref="B31:D31"/>
    <mergeCell ref="A5:M5"/>
    <mergeCell ref="J17:J18"/>
    <mergeCell ref="K17:M17"/>
    <mergeCell ref="B19:D19"/>
    <mergeCell ref="B20:D20"/>
    <mergeCell ref="B21:B24"/>
    <mergeCell ref="C21:C22"/>
    <mergeCell ref="C23:C24"/>
    <mergeCell ref="A16:A19"/>
    <mergeCell ref="B16:D18"/>
    <mergeCell ref="E16:F16"/>
    <mergeCell ref="G16:H16"/>
    <mergeCell ref="I16:M16"/>
    <mergeCell ref="E17:E18"/>
  </mergeCells>
  <pageMargins left="0.19685039370078741" right="0.19685039370078741" top="0.39370078740157483" bottom="0.39370078740157483" header="0.31496062992125984" footer="0.31496062992125984"/>
  <pageSetup paperSize="9" scale="6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Паршина Виктория Александровна</dc:creator>
  <cp:lastModifiedBy>Половников Николай Александрович</cp:lastModifiedBy>
  <cp:lastPrinted>2020-07-02T08:30:03Z</cp:lastPrinted>
  <dcterms:created xsi:type="dcterms:W3CDTF">2019-04-30T04:56:51Z</dcterms:created>
  <dcterms:modified xsi:type="dcterms:W3CDTF">2020-11-10T02:14:19Z</dcterms:modified>
</cp:coreProperties>
</file>